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drawings/drawing4.xml" ContentType="application/vnd.openxmlformats-officedocument.drawing+xml"/>
  <Override PartName="/xl/charts/chart99.xml" ContentType="application/vnd.openxmlformats-officedocument.drawingml.chart+xml"/>
  <Override PartName="/xl/drawings/drawing5.xml" ContentType="application/vnd.openxmlformats-officedocument.drawingml.chartshapes+xml"/>
  <Override PartName="/xl/charts/chart100.xml" ContentType="application/vnd.openxmlformats-officedocument.drawingml.chart+xml"/>
  <Override PartName="/xl/drawings/drawing6.xml" ContentType="application/vnd.openxmlformats-officedocument.drawingml.chartshapes+xml"/>
  <Override PartName="/xl/charts/chart101.xml" ContentType="application/vnd.openxmlformats-officedocument.drawingml.chart+xml"/>
  <Override PartName="/xl/drawings/drawing7.xml" ContentType="application/vnd.openxmlformats-officedocument.drawingml.chartshapes+xml"/>
  <Override PartName="/xl/charts/chart102.xml" ContentType="application/vnd.openxmlformats-officedocument.drawingml.chart+xml"/>
  <Override PartName="/xl/charts/chart103.xml" ContentType="application/vnd.openxmlformats-officedocument.drawingml.chart+xml"/>
  <Override PartName="/xl/drawings/drawing8.xml" ContentType="application/vnd.openxmlformats-officedocument.drawingml.chartshapes+xml"/>
  <Override PartName="/xl/charts/chart104.xml" ContentType="application/vnd.openxmlformats-officedocument.drawingml.chart+xml"/>
  <Override PartName="/xl/drawings/drawing9.xml" ContentType="application/vnd.openxmlformats-officedocument.drawingml.chartshapes+xml"/>
  <Override PartName="/xl/charts/chart105.xml" ContentType="application/vnd.openxmlformats-officedocument.drawingml.chart+xml"/>
  <Override PartName="/xl/drawings/drawing10.xml" ContentType="application/vnd.openxmlformats-officedocument.drawingml.chartshapes+xml"/>
  <Override PartName="/xl/charts/chart106.xml" ContentType="application/vnd.openxmlformats-officedocument.drawingml.chart+xml"/>
  <Override PartName="/xl/drawings/drawing11.xml" ContentType="application/vnd.openxmlformats-officedocument.drawingml.chartshapes+xml"/>
  <Override PartName="/xl/charts/chart107.xml" ContentType="application/vnd.openxmlformats-officedocument.drawingml.chart+xml"/>
  <Override PartName="/xl/drawings/drawing12.xml" ContentType="application/vnd.openxmlformats-officedocument.drawingml.chartshapes+xml"/>
  <Override PartName="/xl/charts/chart108.xml" ContentType="application/vnd.openxmlformats-officedocument.drawingml.chart+xml"/>
  <Override PartName="/xl/drawings/drawing13.xml" ContentType="application/vnd.openxmlformats-officedocument.drawingml.chartshapes+xml"/>
  <Override PartName="/xl/charts/chart109.xml" ContentType="application/vnd.openxmlformats-officedocument.drawingml.chart+xml"/>
  <Override PartName="/xl/drawings/drawing14.xml" ContentType="application/vnd.openxmlformats-officedocument.drawingml.chartshapes+xml"/>
  <Override PartName="/xl/charts/chart110.xml" ContentType="application/vnd.openxmlformats-officedocument.drawingml.chart+xml"/>
  <Override PartName="/xl/drawings/drawing15.xml" ContentType="application/vnd.openxmlformats-officedocument.drawingml.chartshapes+xml"/>
  <Override PartName="/xl/charts/chart111.xml" ContentType="application/vnd.openxmlformats-officedocument.drawingml.chart+xml"/>
  <Override PartName="/xl/drawings/drawing16.xml" ContentType="application/vnd.openxmlformats-officedocument.drawingml.chartshapes+xml"/>
  <Override PartName="/xl/charts/chart112.xml" ContentType="application/vnd.openxmlformats-officedocument.drawingml.chart+xml"/>
  <Override PartName="/xl/drawings/drawing17.xml" ContentType="application/vnd.openxmlformats-officedocument.drawingml.chartshapes+xml"/>
  <Override PartName="/xl/charts/chart113.xml" ContentType="application/vnd.openxmlformats-officedocument.drawingml.chart+xml"/>
  <Override PartName="/xl/drawings/drawing18.xml" ContentType="application/vnd.openxmlformats-officedocument.drawingml.chartshapes+xml"/>
  <Override PartName="/xl/charts/chart114.xml" ContentType="application/vnd.openxmlformats-officedocument.drawingml.chart+xml"/>
  <Override PartName="/xl/drawings/drawing19.xml" ContentType="application/vnd.openxmlformats-officedocument.drawingml.chartshapes+xml"/>
  <Override PartName="/xl/charts/chart115.xml" ContentType="application/vnd.openxmlformats-officedocument.drawingml.chart+xml"/>
  <Override PartName="/xl/drawings/drawing20.xml" ContentType="application/vnd.openxmlformats-officedocument.drawingml.chartshapes+xml"/>
  <Override PartName="/xl/charts/chart116.xml" ContentType="application/vnd.openxmlformats-officedocument.drawingml.chart+xml"/>
  <Override PartName="/xl/drawings/drawing21.xml" ContentType="application/vnd.openxmlformats-officedocument.drawingml.chartshapes+xml"/>
  <Override PartName="/xl/charts/chart117.xml" ContentType="application/vnd.openxmlformats-officedocument.drawingml.chart+xml"/>
  <Override PartName="/xl/drawings/drawing2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ramirez\Documents\BOLETIN 2020 TEMPORAL\"/>
    </mc:Choice>
  </mc:AlternateContent>
  <bookViews>
    <workbookView xWindow="9570" yWindow="375" windowWidth="9900" windowHeight="7980" tabRatio="774"/>
  </bookViews>
  <sheets>
    <sheet name="Datos_Generales" sheetId="19627" r:id="rId1"/>
    <sheet name="C01" sheetId="19585" r:id="rId2"/>
    <sheet name="C02" sheetId="19630" r:id="rId3"/>
    <sheet name="C03" sheetId="19631" r:id="rId4"/>
    <sheet name="C04" sheetId="19632" r:id="rId5"/>
    <sheet name="C05" sheetId="19633" r:id="rId6"/>
    <sheet name="C06" sheetId="19634" r:id="rId7"/>
    <sheet name="C07" sheetId="19635" r:id="rId8"/>
    <sheet name="C08" sheetId="19636" r:id="rId9"/>
    <sheet name="C09" sheetId="19637" r:id="rId10"/>
    <sheet name="C10" sheetId="19639" r:id="rId11"/>
    <sheet name="C11" sheetId="19623" r:id="rId12"/>
    <sheet name="C12" sheetId="19625" r:id="rId13"/>
    <sheet name="C13" sheetId="2316" r:id="rId14"/>
    <sheet name="C14" sheetId="19605" r:id="rId15"/>
    <sheet name="C15" sheetId="2819" r:id="rId16"/>
    <sheet name="C16" sheetId="523" r:id="rId17"/>
    <sheet name="C17" sheetId="3" r:id="rId18"/>
    <sheet name="C18" sheetId="19601" r:id="rId19"/>
    <sheet name="C19" sheetId="19584" r:id="rId20"/>
    <sheet name="C20" sheetId="19626" r:id="rId21"/>
    <sheet name="C21" sheetId="19593" r:id="rId22"/>
    <sheet name="C22" sheetId="19594" r:id="rId23"/>
    <sheet name="C23" sheetId="19600" r:id="rId24"/>
    <sheet name="C24" sheetId="19595" r:id="rId25"/>
    <sheet name="C25" sheetId="19602" r:id="rId26"/>
    <sheet name="C26" sheetId="19640" r:id="rId27"/>
    <sheet name="Hoja1" sheetId="19628" r:id="rId28"/>
  </sheets>
  <externalReferences>
    <externalReference r:id="rId29"/>
    <externalReference r:id="rId30"/>
  </externalReferences>
  <definedNames>
    <definedName name="_xlnm._FilterDatabase" localSheetId="11" hidden="1">'C11'!$C$11:$O$273</definedName>
    <definedName name="_xlnm._FilterDatabase" localSheetId="13" hidden="1">'C13'!$C$11:$O$273</definedName>
    <definedName name="_xlnm._FilterDatabase" localSheetId="15" hidden="1">'C15'!$A$3:$O$265</definedName>
    <definedName name="_xlnm._FilterDatabase" localSheetId="16" hidden="1">'C16'!$C$3:$O$265</definedName>
    <definedName name="_xlnm._FilterDatabase" localSheetId="17" hidden="1">'C17'!$A$4:$N$22</definedName>
    <definedName name="acumulada" localSheetId="18" hidden="1">{#N/A,#N/A,FALSE,"Aging Summary";#N/A,#N/A,FALSE,"Ratio Analysis";#N/A,#N/A,FALSE,"Test 120 Day Accts";#N/A,#N/A,FALSE,"Tickmarks"}</definedName>
    <definedName name="acumulada" localSheetId="23" hidden="1">{#N/A,#N/A,FALSE,"Aging Summary";#N/A,#N/A,FALSE,"Ratio Analysis";#N/A,#N/A,FALSE,"Test 120 Day Accts";#N/A,#N/A,FALSE,"Tickmarks"}</definedName>
    <definedName name="acumulada" localSheetId="25" hidden="1">{#N/A,#N/A,FALSE,"Aging Summary";#N/A,#N/A,FALSE,"Ratio Analysis";#N/A,#N/A,FALSE,"Test 120 Day Accts";#N/A,#N/A,FALSE,"Tickmarks"}</definedName>
    <definedName name="acumulada" localSheetId="26" hidden="1">{#N/A,#N/A,FALSE,"Aging Summary";#N/A,#N/A,FALSE,"Ratio Analysis";#N/A,#N/A,FALSE,"Test 120 Day Accts";#N/A,#N/A,FALSE,"Tickmarks"}</definedName>
    <definedName name="acumulada" hidden="1">{#N/A,#N/A,FALSE,"Aging Summary";#N/A,#N/A,FALSE,"Ratio Analysis";#N/A,#N/A,FALSE,"Test 120 Day Accts";#N/A,#N/A,FALSE,"Tickmarks"}</definedName>
    <definedName name="acumulada2" localSheetId="18" hidden="1">{#N/A,#N/A,FALSE,"Aging Summary";#N/A,#N/A,FALSE,"Ratio Analysis";#N/A,#N/A,FALSE,"Test 120 Day Accts";#N/A,#N/A,FALSE,"Tickmarks"}</definedName>
    <definedName name="acumulada2" localSheetId="23" hidden="1">{#N/A,#N/A,FALSE,"Aging Summary";#N/A,#N/A,FALSE,"Ratio Analysis";#N/A,#N/A,FALSE,"Test 120 Day Accts";#N/A,#N/A,FALSE,"Tickmarks"}</definedName>
    <definedName name="acumulada2" localSheetId="25" hidden="1">{#N/A,#N/A,FALSE,"Aging Summary";#N/A,#N/A,FALSE,"Ratio Analysis";#N/A,#N/A,FALSE,"Test 120 Day Accts";#N/A,#N/A,FALSE,"Tickmarks"}</definedName>
    <definedName name="acumulada2" localSheetId="26" hidden="1">{#N/A,#N/A,FALSE,"Aging Summary";#N/A,#N/A,FALSE,"Ratio Analysis";#N/A,#N/A,FALSE,"Test 120 Day Accts";#N/A,#N/A,FALSE,"Tickmarks"}</definedName>
    <definedName name="acumulada2" hidden="1">{#N/A,#N/A,FALSE,"Aging Summary";#N/A,#N/A,FALSE,"Ratio Analysis";#N/A,#N/A,FALSE,"Test 120 Day Accts";#N/A,#N/A,FALSE,"Tickmarks"}</definedName>
    <definedName name="AS2DocOpenMode" hidden="1">"AS2DocumentEdit"</definedName>
    <definedName name="AS2NamedRange" hidden="1">2</definedName>
    <definedName name="EMPRESA">[1]Dbase!$B$2:$B$62</definedName>
    <definedName name="FOLIO">[1]Dbase!$A$2:$A$55</definedName>
    <definedName name="TextRefCopyRangeCount" hidden="1">21</definedName>
    <definedName name="wrn.Aging._.and._.Trend._.Analysis." localSheetId="18" hidden="1">{#N/A,#N/A,FALSE,"Aging Summary";#N/A,#N/A,FALSE,"Ratio Analysis";#N/A,#N/A,FALSE,"Test 120 Day Accts";#N/A,#N/A,FALSE,"Tickmarks"}</definedName>
    <definedName name="wrn.Aging._.and._.Trend._.Analysis." localSheetId="23" hidden="1">{#N/A,#N/A,FALSE,"Aging Summary";#N/A,#N/A,FALSE,"Ratio Analysis";#N/A,#N/A,FALSE,"Test 120 Day Accts";#N/A,#N/A,FALSE,"Tickmarks"}</definedName>
    <definedName name="wrn.Aging._.and._.Trend._.Analysis." localSheetId="25" hidden="1">{#N/A,#N/A,FALSE,"Aging Summary";#N/A,#N/A,FALSE,"Ratio Analysis";#N/A,#N/A,FALSE,"Test 120 Day Accts";#N/A,#N/A,FALSE,"Tickmarks"}</definedName>
    <definedName name="wrn.Aging._.and._.Trend._.Analysis." localSheetId="26"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Informe._.al._.Directorio._.DELSUR." localSheetId="18" hidden="1">{#N/A,#N/A,TRUE,"CARATULA";"Estado de Resultados",#N/A,TRUE,"balance y E-R ";"Balance General",#N/A,TRUE,"balance y E-R ";#N/A,#N/A,TRUE,"TEND_PRESUP_2001";"Analisis Comparativo",#N/A,TRUE,"COMPARATIVO";"Resultado Comparativo Mensual",#N/A,TRUE,"EST.RES.MENSUAL";"Resultado Comparativo Acumulado",#N/A,TRUE,"EST.RES.ACUMULADO";"Activo NIC",#N/A,TRUE,"balance y E-R NIC";"Pasivo NIC",#N/A,TRUE,"balance y E-R NIC";"Resultados NIC",#N/A,TRUE,"balance y E-R NIC";"Presupuesto USGAAP",#N/A,TRUE,"PRESUP_GAAP_2001";"Tendencia USGAAP",#N/A,TRUE,"PRESUPUESTO EN US$ DOLARES REAL";"Tendencia USGAAP",#N/A,TRUE,"PRESUPUESTO EN US$ DOLARES REAL"}</definedName>
    <definedName name="wrn.Informe._.al._.Directorio._.DELSUR." localSheetId="23" hidden="1">{#N/A,#N/A,TRUE,"CARATULA";"Estado de Resultados",#N/A,TRUE,"balance y E-R ";"Balance General",#N/A,TRUE,"balance y E-R ";#N/A,#N/A,TRUE,"TEND_PRESUP_2001";"Analisis Comparativo",#N/A,TRUE,"COMPARATIVO";"Resultado Comparativo Mensual",#N/A,TRUE,"EST.RES.MENSUAL";"Resultado Comparativo Acumulado",#N/A,TRUE,"EST.RES.ACUMULADO";"Activo NIC",#N/A,TRUE,"balance y E-R NIC";"Pasivo NIC",#N/A,TRUE,"balance y E-R NIC";"Resultados NIC",#N/A,TRUE,"balance y E-R NIC";"Presupuesto USGAAP",#N/A,TRUE,"PRESUP_GAAP_2001";"Tendencia USGAAP",#N/A,TRUE,"PRESUPUESTO EN US$ DOLARES REAL";"Tendencia USGAAP",#N/A,TRUE,"PRESUPUESTO EN US$ DOLARES REAL"}</definedName>
    <definedName name="wrn.Informe._.al._.Directorio._.DELSUR." localSheetId="25" hidden="1">{#N/A,#N/A,TRUE,"CARATULA";"Estado de Resultados",#N/A,TRUE,"balance y E-R ";"Balance General",#N/A,TRUE,"balance y E-R ";#N/A,#N/A,TRUE,"TEND_PRESUP_2001";"Analisis Comparativo",#N/A,TRUE,"COMPARATIVO";"Resultado Comparativo Mensual",#N/A,TRUE,"EST.RES.MENSUAL";"Resultado Comparativo Acumulado",#N/A,TRUE,"EST.RES.ACUMULADO";"Activo NIC",#N/A,TRUE,"balance y E-R NIC";"Pasivo NIC",#N/A,TRUE,"balance y E-R NIC";"Resultados NIC",#N/A,TRUE,"balance y E-R NIC";"Presupuesto USGAAP",#N/A,TRUE,"PRESUP_GAAP_2001";"Tendencia USGAAP",#N/A,TRUE,"PRESUPUESTO EN US$ DOLARES REAL";"Tendencia USGAAP",#N/A,TRUE,"PRESUPUESTO EN US$ DOLARES REAL"}</definedName>
    <definedName name="wrn.Informe._.al._.Directorio._.DELSUR." localSheetId="26" hidden="1">{#N/A,#N/A,TRUE,"CARATULA";"Estado de Resultados",#N/A,TRUE,"balance y E-R ";"Balance General",#N/A,TRUE,"balance y E-R ";#N/A,#N/A,TRUE,"TEND_PRESUP_2001";"Analisis Comparativo",#N/A,TRUE,"COMPARATIVO";"Resultado Comparativo Mensual",#N/A,TRUE,"EST.RES.MENSUAL";"Resultado Comparativo Acumulado",#N/A,TRUE,"EST.RES.ACUMULADO";"Activo NIC",#N/A,TRUE,"balance y E-R NIC";"Pasivo NIC",#N/A,TRUE,"balance y E-R NIC";"Resultados NIC",#N/A,TRUE,"balance y E-R NIC";"Presupuesto USGAAP",#N/A,TRUE,"PRESUP_GAAP_2001";"Tendencia USGAAP",#N/A,TRUE,"PRESUPUESTO EN US$ DOLARES REAL";"Tendencia USGAAP",#N/A,TRUE,"PRESUPUESTO EN US$ DOLARES REAL"}</definedName>
    <definedName name="wrn.Informe._.al._.Directorio._.DELSUR." hidden="1">{#N/A,#N/A,TRUE,"CARATULA";"Estado de Resultados",#N/A,TRUE,"balance y E-R ";"Balance General",#N/A,TRUE,"balance y E-R ";#N/A,#N/A,TRUE,"TEND_PRESUP_2001";"Analisis Comparativo",#N/A,TRUE,"COMPARATIVO";"Resultado Comparativo Mensual",#N/A,TRUE,"EST.RES.MENSUAL";"Resultado Comparativo Acumulado",#N/A,TRUE,"EST.RES.ACUMULADO";"Activo NIC",#N/A,TRUE,"balance y E-R NIC";"Pasivo NIC",#N/A,TRUE,"balance y E-R NIC";"Resultados NIC",#N/A,TRUE,"balance y E-R NIC";"Presupuesto USGAAP",#N/A,TRUE,"PRESUP_GAAP_2001";"Tendencia USGAAP",#N/A,TRUE,"PRESUPUESTO EN US$ DOLARES REAL";"Tendencia USGAAP",#N/A,TRUE,"PRESUPUESTO EN US$ DOLARES REAL"}</definedName>
    <definedName name="Z_A200ED48_075A_4845_8BED_0B93E03DB129_.wvu.PrintArea" localSheetId="11" hidden="1">#REF!</definedName>
    <definedName name="Z_A200ED48_075A_4845_8BED_0B93E03DB129_.wvu.PrintArea" localSheetId="14" hidden="1">#REF!</definedName>
    <definedName name="Z_A200ED48_075A_4845_8BED_0B93E03DB129_.wvu.PrintArea" localSheetId="18" hidden="1">#REF!</definedName>
    <definedName name="Z_A200ED48_075A_4845_8BED_0B93E03DB129_.wvu.PrintArea" localSheetId="23" hidden="1">#REF!</definedName>
    <definedName name="Z_A200ED48_075A_4845_8BED_0B93E03DB129_.wvu.PrintArea" localSheetId="25" hidden="1">#REF!</definedName>
    <definedName name="Z_A200ED48_075A_4845_8BED_0B93E03DB129_.wvu.PrintArea" localSheetId="26" hidden="1">#REF!</definedName>
    <definedName name="Z_A200ED48_075A_4845_8BED_0B93E03DB129_.wvu.PrintArea" hidden="1">#REF!</definedName>
    <definedName name="Z_BDBE1B22_CF6B_4274_9CD4_10708A8371A3_.wvu.Cols" localSheetId="11" hidden="1">#REF!</definedName>
    <definedName name="Z_BDBE1B22_CF6B_4274_9CD4_10708A8371A3_.wvu.Cols" localSheetId="14" hidden="1">#REF!</definedName>
    <definedName name="Z_BDBE1B22_CF6B_4274_9CD4_10708A8371A3_.wvu.Cols" localSheetId="18" hidden="1">#REF!</definedName>
    <definedName name="Z_BDBE1B22_CF6B_4274_9CD4_10708A8371A3_.wvu.Cols" localSheetId="23" hidden="1">#REF!</definedName>
    <definedName name="Z_BDBE1B22_CF6B_4274_9CD4_10708A8371A3_.wvu.Cols" localSheetId="25" hidden="1">#REF!</definedName>
    <definedName name="Z_BDBE1B22_CF6B_4274_9CD4_10708A8371A3_.wvu.Cols" localSheetId="26" hidden="1">#REF!</definedName>
    <definedName name="Z_BDBE1B22_CF6B_4274_9CD4_10708A8371A3_.wvu.Cols" hidden="1">#REF!</definedName>
    <definedName name="Z_BDBE1B22_CF6B_4274_9CD4_10708A8371A3_.wvu.FilterData" localSheetId="11" hidden="1">#REF!</definedName>
    <definedName name="Z_BDBE1B22_CF6B_4274_9CD4_10708A8371A3_.wvu.FilterData" localSheetId="14" hidden="1">#REF!</definedName>
    <definedName name="Z_BDBE1B22_CF6B_4274_9CD4_10708A8371A3_.wvu.FilterData" localSheetId="18" hidden="1">#REF!</definedName>
    <definedName name="Z_BDBE1B22_CF6B_4274_9CD4_10708A8371A3_.wvu.FilterData" localSheetId="23" hidden="1">#REF!</definedName>
    <definedName name="Z_BDBE1B22_CF6B_4274_9CD4_10708A8371A3_.wvu.FilterData" localSheetId="25" hidden="1">#REF!</definedName>
    <definedName name="Z_BDBE1B22_CF6B_4274_9CD4_10708A8371A3_.wvu.FilterData" localSheetId="26" hidden="1">#REF!</definedName>
    <definedName name="Z_BDBE1B22_CF6B_4274_9CD4_10708A8371A3_.wvu.FilterData" hidden="1">#REF!</definedName>
    <definedName name="Z_BDBE1B22_CF6B_4274_9CD4_10708A8371A3_.wvu.PrintArea" localSheetId="11" hidden="1">#REF!</definedName>
    <definedName name="Z_BDBE1B22_CF6B_4274_9CD4_10708A8371A3_.wvu.PrintArea" localSheetId="14" hidden="1">#REF!</definedName>
    <definedName name="Z_BDBE1B22_CF6B_4274_9CD4_10708A8371A3_.wvu.PrintArea" localSheetId="18" hidden="1">#REF!</definedName>
    <definedName name="Z_BDBE1B22_CF6B_4274_9CD4_10708A8371A3_.wvu.PrintArea" localSheetId="23" hidden="1">#REF!</definedName>
    <definedName name="Z_BDBE1B22_CF6B_4274_9CD4_10708A8371A3_.wvu.PrintArea" localSheetId="25" hidden="1">#REF!</definedName>
    <definedName name="Z_BDBE1B22_CF6B_4274_9CD4_10708A8371A3_.wvu.PrintArea" localSheetId="26" hidden="1">#REF!</definedName>
    <definedName name="Z_BDBE1B22_CF6B_4274_9CD4_10708A8371A3_.wvu.PrintArea" hidden="1">#REF!</definedName>
    <definedName name="Z_BDBE1B22_CF6B_4274_9CD4_10708A8371A3_.wvu.Rows" localSheetId="11" hidden="1">#REF!,#REF!,#REF!,#REF!,#REF!,#REF!,#REF!,#REF!,#REF!,#REF!,#REF!,#REF!,#REF!,#REF!,#REF!,#REF!</definedName>
    <definedName name="Z_BDBE1B22_CF6B_4274_9CD4_10708A8371A3_.wvu.Rows" localSheetId="14" hidden="1">#REF!,#REF!,#REF!,#REF!,#REF!,#REF!,#REF!,#REF!,#REF!,#REF!,#REF!,#REF!,#REF!,#REF!,#REF!,#REF!</definedName>
    <definedName name="Z_BDBE1B22_CF6B_4274_9CD4_10708A8371A3_.wvu.Rows" localSheetId="18" hidden="1">#REF!,#REF!,#REF!,#REF!,#REF!,#REF!,#REF!,#REF!,#REF!,#REF!,#REF!,#REF!,#REF!,#REF!,#REF!,#REF!</definedName>
    <definedName name="Z_BDBE1B22_CF6B_4274_9CD4_10708A8371A3_.wvu.Rows" localSheetId="23" hidden="1">#REF!,#REF!,#REF!,#REF!,#REF!,#REF!,#REF!,#REF!,#REF!,#REF!,#REF!,#REF!,#REF!,#REF!,#REF!,#REF!</definedName>
    <definedName name="Z_BDBE1B22_CF6B_4274_9CD4_10708A8371A3_.wvu.Rows" localSheetId="25" hidden="1">#REF!,#REF!,#REF!,#REF!,#REF!,#REF!,#REF!,#REF!,#REF!,#REF!,#REF!,#REF!,#REF!,#REF!,#REF!,#REF!</definedName>
    <definedName name="Z_BDBE1B22_CF6B_4274_9CD4_10708A8371A3_.wvu.Rows" localSheetId="26" hidden="1">#REF!,#REF!,#REF!,#REF!,#REF!,#REF!,#REF!,#REF!,#REF!,#REF!,#REF!,#REF!,#REF!,#REF!,#REF!,#REF!</definedName>
    <definedName name="Z_BDBE1B22_CF6B_4274_9CD4_10708A8371A3_.wvu.Rows" hidden="1">#REF!,#REF!,#REF!,#REF!,#REF!,#REF!,#REF!,#REF!,#REF!,#REF!,#REF!,#REF!,#REF!,#REF!,#REF!,#REF!</definedName>
  </definedNames>
  <calcPr calcId="162913"/>
</workbook>
</file>

<file path=xl/calcChain.xml><?xml version="1.0" encoding="utf-8"?>
<calcChain xmlns="http://schemas.openxmlformats.org/spreadsheetml/2006/main">
  <c r="A1" i="19600" l="1"/>
  <c r="E33" i="19640"/>
  <c r="D33" i="19640"/>
  <c r="F32" i="19640"/>
  <c r="F31" i="19640"/>
  <c r="F30" i="19640"/>
  <c r="F29" i="19640"/>
  <c r="F28" i="19640"/>
  <c r="F33" i="19640" s="1"/>
  <c r="E24" i="19640"/>
  <c r="D24" i="19640"/>
  <c r="F23" i="19640"/>
  <c r="F22" i="19640"/>
  <c r="F21" i="19640"/>
  <c r="F20" i="19640"/>
  <c r="F19" i="19640"/>
  <c r="F18" i="19640"/>
  <c r="F24" i="19640" s="1"/>
  <c r="E14" i="19640"/>
  <c r="D14" i="19640"/>
  <c r="F13" i="19640"/>
  <c r="F12" i="19640"/>
  <c r="F11" i="19640"/>
  <c r="F10" i="19640"/>
  <c r="F14" i="19640" s="1"/>
  <c r="E6" i="19640"/>
  <c r="D6" i="19640"/>
  <c r="F5" i="19640"/>
  <c r="F6" i="19640" s="1"/>
  <c r="C2" i="19640" s="1"/>
  <c r="M32" i="19639" l="1"/>
  <c r="L32" i="19639"/>
  <c r="K32" i="19639"/>
  <c r="J32" i="19639"/>
  <c r="I32" i="19639"/>
  <c r="H32" i="19639"/>
  <c r="G32" i="19639"/>
  <c r="F32" i="19639"/>
  <c r="E32" i="19639"/>
  <c r="D32" i="19639"/>
  <c r="C32" i="19639"/>
  <c r="B32" i="19639"/>
  <c r="N31" i="19639"/>
  <c r="N30" i="19639"/>
  <c r="M28" i="19639"/>
  <c r="L28" i="19639"/>
  <c r="K28" i="19639"/>
  <c r="K33" i="19639" s="1"/>
  <c r="J28" i="19639"/>
  <c r="J33" i="19639" s="1"/>
  <c r="I28" i="19639"/>
  <c r="H28" i="19639"/>
  <c r="G28" i="19639"/>
  <c r="G33" i="19639" s="1"/>
  <c r="F28" i="19639"/>
  <c r="F33" i="19639" s="1"/>
  <c r="E28" i="19639"/>
  <c r="D28" i="19639"/>
  <c r="C28" i="19639"/>
  <c r="C33" i="19639" s="1"/>
  <c r="B28" i="19639"/>
  <c r="B33" i="19639" s="1"/>
  <c r="N27" i="19639"/>
  <c r="N26" i="19639"/>
  <c r="G23" i="19639"/>
  <c r="M22" i="19639"/>
  <c r="L22" i="19639"/>
  <c r="K22" i="19639"/>
  <c r="J22" i="19639"/>
  <c r="I22" i="19639"/>
  <c r="H22" i="19639"/>
  <c r="G22" i="19639"/>
  <c r="F22" i="19639"/>
  <c r="E22" i="19639"/>
  <c r="D22" i="19639"/>
  <c r="C22" i="19639"/>
  <c r="B22" i="19639"/>
  <c r="N22" i="19639" s="1"/>
  <c r="N21" i="19639"/>
  <c r="N20" i="19639"/>
  <c r="M18" i="19639"/>
  <c r="L18" i="19639"/>
  <c r="L23" i="19639" s="1"/>
  <c r="K18" i="19639"/>
  <c r="K23" i="19639" s="1"/>
  <c r="J18" i="19639"/>
  <c r="I18" i="19639"/>
  <c r="H18" i="19639"/>
  <c r="H23" i="19639" s="1"/>
  <c r="G18" i="19639"/>
  <c r="F18" i="19639"/>
  <c r="E18" i="19639"/>
  <c r="D18" i="19639"/>
  <c r="D23" i="19639" s="1"/>
  <c r="C18" i="19639"/>
  <c r="C23" i="19639" s="1"/>
  <c r="B18" i="19639"/>
  <c r="N17" i="19639"/>
  <c r="N16" i="19639"/>
  <c r="M12" i="19639"/>
  <c r="L12" i="19639"/>
  <c r="K12" i="19639"/>
  <c r="J12" i="19639"/>
  <c r="I12" i="19639"/>
  <c r="H12" i="19639"/>
  <c r="G12" i="19639"/>
  <c r="F12" i="19639"/>
  <c r="E12" i="19639"/>
  <c r="D12" i="19639"/>
  <c r="C12" i="19639"/>
  <c r="B12" i="19639"/>
  <c r="N12" i="19639" s="1"/>
  <c r="N11" i="19639"/>
  <c r="N10" i="19639"/>
  <c r="M8" i="19639"/>
  <c r="L8" i="19639"/>
  <c r="L13" i="19639" s="1"/>
  <c r="K8" i="19639"/>
  <c r="K13" i="19639" s="1"/>
  <c r="J8" i="19639"/>
  <c r="I8" i="19639"/>
  <c r="H8" i="19639"/>
  <c r="H13" i="19639" s="1"/>
  <c r="G8" i="19639"/>
  <c r="G13" i="19639" s="1"/>
  <c r="F8" i="19639"/>
  <c r="E8" i="19639"/>
  <c r="D8" i="19639"/>
  <c r="D13" i="19639" s="1"/>
  <c r="C8" i="19639"/>
  <c r="C13" i="19639" s="1"/>
  <c r="B8" i="19639"/>
  <c r="N7" i="19639"/>
  <c r="N6" i="19639"/>
  <c r="A2" i="19639"/>
  <c r="A1" i="19639"/>
  <c r="N43" i="19637"/>
  <c r="M42" i="19637"/>
  <c r="E42" i="19637"/>
  <c r="M41" i="19637"/>
  <c r="L41" i="19637"/>
  <c r="K41" i="19637"/>
  <c r="K42" i="19637" s="1"/>
  <c r="J41" i="19637"/>
  <c r="I41" i="19637"/>
  <c r="I42" i="19637" s="1"/>
  <c r="H41" i="19637"/>
  <c r="G41" i="19637"/>
  <c r="G42" i="19637" s="1"/>
  <c r="F41" i="19637"/>
  <c r="E41" i="19637"/>
  <c r="D41" i="19637"/>
  <c r="C41" i="19637"/>
  <c r="C42" i="19637" s="1"/>
  <c r="B41" i="19637"/>
  <c r="N40" i="19637"/>
  <c r="N39" i="19637"/>
  <c r="N38" i="19637"/>
  <c r="M36" i="19637"/>
  <c r="L36" i="19637"/>
  <c r="K36" i="19637"/>
  <c r="J36" i="19637"/>
  <c r="I36" i="19637"/>
  <c r="H36" i="19637"/>
  <c r="G36" i="19637"/>
  <c r="F36" i="19637"/>
  <c r="E36" i="19637"/>
  <c r="D36" i="19637"/>
  <c r="C36" i="19637"/>
  <c r="B36" i="19637"/>
  <c r="N36" i="19637" s="1"/>
  <c r="N35" i="19637"/>
  <c r="N34" i="19637"/>
  <c r="N33" i="19637"/>
  <c r="N32" i="19637"/>
  <c r="M28" i="19637"/>
  <c r="L28" i="19637"/>
  <c r="K28" i="19637"/>
  <c r="J28" i="19637"/>
  <c r="I28" i="19637"/>
  <c r="H28" i="19637"/>
  <c r="G28" i="19637"/>
  <c r="F28" i="19637"/>
  <c r="E28" i="19637"/>
  <c r="D28" i="19637"/>
  <c r="C28" i="19637"/>
  <c r="B28" i="19637"/>
  <c r="N28" i="19637" s="1"/>
  <c r="N27" i="19637"/>
  <c r="N26" i="19637"/>
  <c r="N25" i="19637"/>
  <c r="M23" i="19637"/>
  <c r="L23" i="19637"/>
  <c r="K23" i="19637"/>
  <c r="J23" i="19637"/>
  <c r="I23" i="19637"/>
  <c r="H23" i="19637"/>
  <c r="G23" i="19637"/>
  <c r="F23" i="19637"/>
  <c r="E23" i="19637"/>
  <c r="D23" i="19637"/>
  <c r="C23" i="19637"/>
  <c r="B23" i="19637"/>
  <c r="N22" i="19637"/>
  <c r="N21" i="19637"/>
  <c r="N20" i="19637"/>
  <c r="N19" i="19637"/>
  <c r="N16" i="19637"/>
  <c r="N15" i="19637"/>
  <c r="N14" i="19637"/>
  <c r="M13" i="19637"/>
  <c r="M17" i="19637" s="1"/>
  <c r="L13" i="19637"/>
  <c r="L17" i="19637" s="1"/>
  <c r="L29" i="19637" s="1"/>
  <c r="K13" i="19637"/>
  <c r="K17" i="19637" s="1"/>
  <c r="K29" i="19637" s="1"/>
  <c r="J13" i="19637"/>
  <c r="J17" i="19637" s="1"/>
  <c r="I13" i="19637"/>
  <c r="I17" i="19637" s="1"/>
  <c r="H13" i="19637"/>
  <c r="H17" i="19637" s="1"/>
  <c r="H29" i="19637" s="1"/>
  <c r="G13" i="19637"/>
  <c r="G17" i="19637" s="1"/>
  <c r="G29" i="19637" s="1"/>
  <c r="F13" i="19637"/>
  <c r="F17" i="19637" s="1"/>
  <c r="E13" i="19637"/>
  <c r="E17" i="19637" s="1"/>
  <c r="D13" i="19637"/>
  <c r="D17" i="19637" s="1"/>
  <c r="D29" i="19637" s="1"/>
  <c r="C13" i="19637"/>
  <c r="C17" i="19637" s="1"/>
  <c r="C29" i="19637" s="1"/>
  <c r="B13" i="19637"/>
  <c r="B17" i="19637" s="1"/>
  <c r="N12" i="19637"/>
  <c r="N11" i="19637"/>
  <c r="N10" i="19637"/>
  <c r="N9" i="19637"/>
  <c r="N8" i="19637"/>
  <c r="N7" i="19637"/>
  <c r="A2" i="19637"/>
  <c r="A1" i="19637"/>
  <c r="N55" i="19636"/>
  <c r="M53" i="19636"/>
  <c r="J53" i="19636"/>
  <c r="I53" i="19636"/>
  <c r="E53" i="19636"/>
  <c r="B53" i="19636"/>
  <c r="N52" i="19636"/>
  <c r="N51" i="19636"/>
  <c r="N50" i="19636"/>
  <c r="N49" i="19636"/>
  <c r="N48" i="19636"/>
  <c r="M47" i="19636"/>
  <c r="L47" i="19636"/>
  <c r="L53" i="19636" s="1"/>
  <c r="K47" i="19636"/>
  <c r="K53" i="19636" s="1"/>
  <c r="J47" i="19636"/>
  <c r="I47" i="19636"/>
  <c r="H47" i="19636"/>
  <c r="H53" i="19636" s="1"/>
  <c r="G47" i="19636"/>
  <c r="G53" i="19636" s="1"/>
  <c r="F47" i="19636"/>
  <c r="F53" i="19636" s="1"/>
  <c r="F54" i="19636" s="1"/>
  <c r="E47" i="19636"/>
  <c r="D47" i="19636"/>
  <c r="D53" i="19636" s="1"/>
  <c r="C47" i="19636"/>
  <c r="C53" i="19636" s="1"/>
  <c r="B47" i="19636"/>
  <c r="L45" i="19636"/>
  <c r="D45" i="19636"/>
  <c r="N44" i="19636"/>
  <c r="N43" i="19636"/>
  <c r="N42" i="19636"/>
  <c r="N41" i="19636"/>
  <c r="M40" i="19636"/>
  <c r="M45" i="19636" s="1"/>
  <c r="M54" i="19636" s="1"/>
  <c r="L40" i="19636"/>
  <c r="K40" i="19636"/>
  <c r="K45" i="19636" s="1"/>
  <c r="J40" i="19636"/>
  <c r="J45" i="19636" s="1"/>
  <c r="I40" i="19636"/>
  <c r="I45" i="19636" s="1"/>
  <c r="I54" i="19636" s="1"/>
  <c r="H40" i="19636"/>
  <c r="H45" i="19636" s="1"/>
  <c r="G40" i="19636"/>
  <c r="G45" i="19636" s="1"/>
  <c r="F40" i="19636"/>
  <c r="F45" i="19636" s="1"/>
  <c r="E40" i="19636"/>
  <c r="E45" i="19636" s="1"/>
  <c r="E54" i="19636" s="1"/>
  <c r="D40" i="19636"/>
  <c r="C40" i="19636"/>
  <c r="C45" i="19636" s="1"/>
  <c r="B40" i="19636"/>
  <c r="N40" i="19636" s="1"/>
  <c r="N39" i="19636"/>
  <c r="N38" i="19636"/>
  <c r="J34" i="19636"/>
  <c r="I34" i="19636"/>
  <c r="B34" i="19636"/>
  <c r="N33" i="19636"/>
  <c r="N32" i="19636"/>
  <c r="N31" i="19636"/>
  <c r="N30" i="19636"/>
  <c r="N29" i="19636"/>
  <c r="M28" i="19636"/>
  <c r="M34" i="19636" s="1"/>
  <c r="L28" i="19636"/>
  <c r="L34" i="19636" s="1"/>
  <c r="K28" i="19636"/>
  <c r="K34" i="19636" s="1"/>
  <c r="J28" i="19636"/>
  <c r="I28" i="19636"/>
  <c r="H28" i="19636"/>
  <c r="H34" i="19636" s="1"/>
  <c r="G28" i="19636"/>
  <c r="G34" i="19636" s="1"/>
  <c r="F28" i="19636"/>
  <c r="F34" i="19636" s="1"/>
  <c r="E28" i="19636"/>
  <c r="E34" i="19636" s="1"/>
  <c r="D28" i="19636"/>
  <c r="D34" i="19636" s="1"/>
  <c r="C28" i="19636"/>
  <c r="C34" i="19636" s="1"/>
  <c r="B28" i="19636"/>
  <c r="N25" i="19636"/>
  <c r="N24" i="19636"/>
  <c r="N23" i="19636"/>
  <c r="N22" i="19636"/>
  <c r="M21" i="19636"/>
  <c r="M26" i="19636" s="1"/>
  <c r="L21" i="19636"/>
  <c r="L26" i="19636" s="1"/>
  <c r="K21" i="19636"/>
  <c r="K26" i="19636" s="1"/>
  <c r="J21" i="19636"/>
  <c r="J26" i="19636" s="1"/>
  <c r="I21" i="19636"/>
  <c r="I26" i="19636" s="1"/>
  <c r="H21" i="19636"/>
  <c r="H26" i="19636" s="1"/>
  <c r="G21" i="19636"/>
  <c r="G26" i="19636" s="1"/>
  <c r="F21" i="19636"/>
  <c r="F26" i="19636" s="1"/>
  <c r="E21" i="19636"/>
  <c r="E26" i="19636" s="1"/>
  <c r="D21" i="19636"/>
  <c r="D26" i="19636" s="1"/>
  <c r="C21" i="19636"/>
  <c r="C26" i="19636" s="1"/>
  <c r="B21" i="19636"/>
  <c r="N20" i="19636"/>
  <c r="N19" i="19636"/>
  <c r="N16" i="19636"/>
  <c r="N15" i="19636"/>
  <c r="N14" i="19636"/>
  <c r="M13" i="19636"/>
  <c r="M17" i="19636" s="1"/>
  <c r="L13" i="19636"/>
  <c r="L17" i="19636" s="1"/>
  <c r="K13" i="19636"/>
  <c r="K17" i="19636" s="1"/>
  <c r="J13" i="19636"/>
  <c r="J17" i="19636" s="1"/>
  <c r="I13" i="19636"/>
  <c r="I17" i="19636" s="1"/>
  <c r="H13" i="19636"/>
  <c r="H17" i="19636" s="1"/>
  <c r="G13" i="19636"/>
  <c r="G17" i="19636" s="1"/>
  <c r="F13" i="19636"/>
  <c r="F17" i="19636" s="1"/>
  <c r="E13" i="19636"/>
  <c r="E17" i="19636" s="1"/>
  <c r="D13" i="19636"/>
  <c r="D17" i="19636" s="1"/>
  <c r="C13" i="19636"/>
  <c r="C17" i="19636" s="1"/>
  <c r="B13" i="19636"/>
  <c r="B17" i="19636" s="1"/>
  <c r="N12" i="19636"/>
  <c r="N11" i="19636"/>
  <c r="N10" i="19636"/>
  <c r="N9" i="19636"/>
  <c r="N8" i="19636"/>
  <c r="N7" i="19636"/>
  <c r="A1" i="19636"/>
  <c r="M41" i="19635"/>
  <c r="L41" i="19635"/>
  <c r="K41" i="19635"/>
  <c r="J41" i="19635"/>
  <c r="I41" i="19635"/>
  <c r="H41" i="19635"/>
  <c r="G41" i="19635"/>
  <c r="F41" i="19635"/>
  <c r="E41" i="19635"/>
  <c r="D41" i="19635"/>
  <c r="C41" i="19635"/>
  <c r="B41" i="19635"/>
  <c r="M36" i="19635"/>
  <c r="L36" i="19635"/>
  <c r="K36" i="19635"/>
  <c r="J36" i="19635"/>
  <c r="I36" i="19635"/>
  <c r="H36" i="19635"/>
  <c r="G36" i="19635"/>
  <c r="F36" i="19635"/>
  <c r="E36" i="19635"/>
  <c r="D36" i="19635"/>
  <c r="C36" i="19635"/>
  <c r="B36" i="19635"/>
  <c r="M28" i="19635"/>
  <c r="L28" i="19635"/>
  <c r="K28" i="19635"/>
  <c r="J28" i="19635"/>
  <c r="I28" i="19635"/>
  <c r="H28" i="19635"/>
  <c r="G28" i="19635"/>
  <c r="F28" i="19635"/>
  <c r="E28" i="19635"/>
  <c r="D28" i="19635"/>
  <c r="C28" i="19635"/>
  <c r="B28" i="19635"/>
  <c r="M23" i="19635"/>
  <c r="L23" i="19635"/>
  <c r="K23" i="19635"/>
  <c r="J23" i="19635"/>
  <c r="I23" i="19635"/>
  <c r="H23" i="19635"/>
  <c r="G23" i="19635"/>
  <c r="F23" i="19635"/>
  <c r="E23" i="19635"/>
  <c r="D23" i="19635"/>
  <c r="C23" i="19635"/>
  <c r="B23" i="19635"/>
  <c r="M13" i="19635"/>
  <c r="M17" i="19635" s="1"/>
  <c r="M29" i="19635" s="1"/>
  <c r="L13" i="19635"/>
  <c r="L17" i="19635" s="1"/>
  <c r="L29" i="19635" s="1"/>
  <c r="K13" i="19635"/>
  <c r="K17" i="19635" s="1"/>
  <c r="K29" i="19635" s="1"/>
  <c r="J13" i="19635"/>
  <c r="J17" i="19635" s="1"/>
  <c r="J29" i="19635" s="1"/>
  <c r="I13" i="19635"/>
  <c r="I17" i="19635" s="1"/>
  <c r="I29" i="19635" s="1"/>
  <c r="H13" i="19635"/>
  <c r="H17" i="19635" s="1"/>
  <c r="H29" i="19635" s="1"/>
  <c r="G13" i="19635"/>
  <c r="G17" i="19635" s="1"/>
  <c r="G29" i="19635" s="1"/>
  <c r="F13" i="19635"/>
  <c r="F17" i="19635" s="1"/>
  <c r="F29" i="19635" s="1"/>
  <c r="E13" i="19635"/>
  <c r="E17" i="19635" s="1"/>
  <c r="E29" i="19635" s="1"/>
  <c r="D13" i="19635"/>
  <c r="D17" i="19635" s="1"/>
  <c r="D29" i="19635" s="1"/>
  <c r="C13" i="19635"/>
  <c r="C17" i="19635" s="1"/>
  <c r="C29" i="19635" s="1"/>
  <c r="B13" i="19635"/>
  <c r="B17" i="19635" s="1"/>
  <c r="B29" i="19635" s="1"/>
  <c r="A2" i="19635"/>
  <c r="A1" i="19635"/>
  <c r="M32" i="19634"/>
  <c r="L32" i="19634"/>
  <c r="K32" i="19634"/>
  <c r="J32" i="19634"/>
  <c r="I32" i="19634"/>
  <c r="H32" i="19634"/>
  <c r="G32" i="19634"/>
  <c r="F32" i="19634"/>
  <c r="E32" i="19634"/>
  <c r="D32" i="19634"/>
  <c r="C32" i="19634"/>
  <c r="B32" i="19634"/>
  <c r="N31" i="19634"/>
  <c r="N30" i="19634"/>
  <c r="M28" i="19634"/>
  <c r="M33" i="19634" s="1"/>
  <c r="L28" i="19634"/>
  <c r="L33" i="19634" s="1"/>
  <c r="K28" i="19634"/>
  <c r="J28" i="19634"/>
  <c r="I28" i="19634"/>
  <c r="I33" i="19634" s="1"/>
  <c r="H28" i="19634"/>
  <c r="H33" i="19634" s="1"/>
  <c r="G28" i="19634"/>
  <c r="F28" i="19634"/>
  <c r="E28" i="19634"/>
  <c r="E33" i="19634" s="1"/>
  <c r="D28" i="19634"/>
  <c r="D33" i="19634" s="1"/>
  <c r="C28" i="19634"/>
  <c r="B28" i="19634"/>
  <c r="N27" i="19634"/>
  <c r="N26" i="19634"/>
  <c r="M22" i="19634"/>
  <c r="L22" i="19634"/>
  <c r="K22" i="19634"/>
  <c r="J22" i="19634"/>
  <c r="I22" i="19634"/>
  <c r="H22" i="19634"/>
  <c r="G22" i="19634"/>
  <c r="F22" i="19634"/>
  <c r="E22" i="19634"/>
  <c r="D22" i="19634"/>
  <c r="C22" i="19634"/>
  <c r="B22" i="19634"/>
  <c r="N21" i="19634"/>
  <c r="N20" i="19634"/>
  <c r="M18" i="19634"/>
  <c r="M23" i="19634" s="1"/>
  <c r="L18" i="19634"/>
  <c r="L23" i="19634" s="1"/>
  <c r="K18" i="19634"/>
  <c r="J18" i="19634"/>
  <c r="I18" i="19634"/>
  <c r="I23" i="19634" s="1"/>
  <c r="H18" i="19634"/>
  <c r="H23" i="19634" s="1"/>
  <c r="G18" i="19634"/>
  <c r="F18" i="19634"/>
  <c r="E18" i="19634"/>
  <c r="E23" i="19634" s="1"/>
  <c r="D18" i="19634"/>
  <c r="D23" i="19634" s="1"/>
  <c r="C18" i="19634"/>
  <c r="B18" i="19634"/>
  <c r="N17" i="19634"/>
  <c r="N16" i="19634"/>
  <c r="M12" i="19634"/>
  <c r="L12" i="19634"/>
  <c r="K12" i="19634"/>
  <c r="J12" i="19634"/>
  <c r="I12" i="19634"/>
  <c r="H12" i="19634"/>
  <c r="G12" i="19634"/>
  <c r="F12" i="19634"/>
  <c r="E12" i="19634"/>
  <c r="D12" i="19634"/>
  <c r="C12" i="19634"/>
  <c r="B12" i="19634"/>
  <c r="N11" i="19634"/>
  <c r="N10" i="19634"/>
  <c r="M8" i="19634"/>
  <c r="M13" i="19634" s="1"/>
  <c r="L8" i="19634"/>
  <c r="L13" i="19634" s="1"/>
  <c r="K8" i="19634"/>
  <c r="J8" i="19634"/>
  <c r="I8" i="19634"/>
  <c r="I13" i="19634" s="1"/>
  <c r="H8" i="19634"/>
  <c r="H13" i="19634" s="1"/>
  <c r="G8" i="19634"/>
  <c r="F8" i="19634"/>
  <c r="E8" i="19634"/>
  <c r="E13" i="19634" s="1"/>
  <c r="D8" i="19634"/>
  <c r="D13" i="19634" s="1"/>
  <c r="C8" i="19634"/>
  <c r="B8" i="19634"/>
  <c r="N7" i="19634"/>
  <c r="N6" i="19634"/>
  <c r="A2" i="19634"/>
  <c r="A1" i="19634"/>
  <c r="N43" i="19633"/>
  <c r="M41" i="19633"/>
  <c r="M42" i="19633" s="1"/>
  <c r="L41" i="19633"/>
  <c r="K41" i="19633"/>
  <c r="J41" i="19633"/>
  <c r="I41" i="19633"/>
  <c r="I42" i="19633" s="1"/>
  <c r="H41" i="19633"/>
  <c r="G41" i="19633"/>
  <c r="F41" i="19633"/>
  <c r="E41" i="19633"/>
  <c r="E42" i="19633" s="1"/>
  <c r="D41" i="19633"/>
  <c r="C41" i="19633"/>
  <c r="B41" i="19633"/>
  <c r="N40" i="19633"/>
  <c r="N39" i="19633"/>
  <c r="N38" i="19633"/>
  <c r="M36" i="19633"/>
  <c r="L36" i="19633"/>
  <c r="K36" i="19633"/>
  <c r="J36" i="19633"/>
  <c r="I36" i="19633"/>
  <c r="H36" i="19633"/>
  <c r="G36" i="19633"/>
  <c r="F36" i="19633"/>
  <c r="E36" i="19633"/>
  <c r="D36" i="19633"/>
  <c r="C36" i="19633"/>
  <c r="B36" i="19633"/>
  <c r="N35" i="19633"/>
  <c r="N34" i="19633"/>
  <c r="N33" i="19633"/>
  <c r="N32" i="19633"/>
  <c r="M28" i="19633"/>
  <c r="L28" i="19633"/>
  <c r="K28" i="19633"/>
  <c r="J28" i="19633"/>
  <c r="I28" i="19633"/>
  <c r="H28" i="19633"/>
  <c r="G28" i="19633"/>
  <c r="F28" i="19633"/>
  <c r="E28" i="19633"/>
  <c r="D28" i="19633"/>
  <c r="C28" i="19633"/>
  <c r="B28" i="19633"/>
  <c r="N27" i="19633"/>
  <c r="N26" i="19633"/>
  <c r="N25" i="19633"/>
  <c r="M23" i="19633"/>
  <c r="L23" i="19633"/>
  <c r="K23" i="19633"/>
  <c r="J23" i="19633"/>
  <c r="I23" i="19633"/>
  <c r="H23" i="19633"/>
  <c r="G23" i="19633"/>
  <c r="F23" i="19633"/>
  <c r="E23" i="19633"/>
  <c r="D23" i="19633"/>
  <c r="C23" i="19633"/>
  <c r="B23" i="19633"/>
  <c r="N22" i="19633"/>
  <c r="N21" i="19633"/>
  <c r="N20" i="19633"/>
  <c r="N19" i="19633"/>
  <c r="N16" i="19633"/>
  <c r="N15" i="19633"/>
  <c r="N14" i="19633"/>
  <c r="M13" i="19633"/>
  <c r="M17" i="19633" s="1"/>
  <c r="M29" i="19633" s="1"/>
  <c r="L13" i="19633"/>
  <c r="L17" i="19633" s="1"/>
  <c r="K13" i="19633"/>
  <c r="K17" i="19633" s="1"/>
  <c r="J13" i="19633"/>
  <c r="J17" i="19633" s="1"/>
  <c r="J29" i="19633" s="1"/>
  <c r="I13" i="19633"/>
  <c r="I17" i="19633" s="1"/>
  <c r="I29" i="19633" s="1"/>
  <c r="H13" i="19633"/>
  <c r="H17" i="19633" s="1"/>
  <c r="G13" i="19633"/>
  <c r="G17" i="19633" s="1"/>
  <c r="F13" i="19633"/>
  <c r="F17" i="19633" s="1"/>
  <c r="F29" i="19633" s="1"/>
  <c r="E13" i="19633"/>
  <c r="E17" i="19633" s="1"/>
  <c r="E29" i="19633" s="1"/>
  <c r="D13" i="19633"/>
  <c r="D17" i="19633" s="1"/>
  <c r="C13" i="19633"/>
  <c r="C17" i="19633" s="1"/>
  <c r="B13" i="19633"/>
  <c r="B17" i="19633" s="1"/>
  <c r="N12" i="19633"/>
  <c r="N11" i="19633"/>
  <c r="N10" i="19633"/>
  <c r="N9" i="19633"/>
  <c r="N8" i="19633"/>
  <c r="N7" i="19633"/>
  <c r="A2" i="19633"/>
  <c r="A1" i="19633"/>
  <c r="N43" i="19632"/>
  <c r="M41" i="19632"/>
  <c r="M42" i="19632" s="1"/>
  <c r="L41" i="19632"/>
  <c r="K41" i="19632"/>
  <c r="J41" i="19632"/>
  <c r="J42" i="19632" s="1"/>
  <c r="I41" i="19632"/>
  <c r="I42" i="19632" s="1"/>
  <c r="H41" i="19632"/>
  <c r="G41" i="19632"/>
  <c r="G42" i="19632" s="1"/>
  <c r="F41" i="19632"/>
  <c r="F42" i="19632" s="1"/>
  <c r="E41" i="19632"/>
  <c r="D41" i="19632"/>
  <c r="C41" i="19632"/>
  <c r="C42" i="19632" s="1"/>
  <c r="B41" i="19632"/>
  <c r="B42" i="19632" s="1"/>
  <c r="N40" i="19632"/>
  <c r="N39" i="19632"/>
  <c r="N38" i="19632"/>
  <c r="M36" i="19632"/>
  <c r="L36" i="19632"/>
  <c r="K36" i="19632"/>
  <c r="J36" i="19632"/>
  <c r="I36" i="19632"/>
  <c r="H36" i="19632"/>
  <c r="G36" i="19632"/>
  <c r="F36" i="19632"/>
  <c r="E36" i="19632"/>
  <c r="E42" i="19632" s="1"/>
  <c r="D36" i="19632"/>
  <c r="C36" i="19632"/>
  <c r="B36" i="19632"/>
  <c r="N35" i="19632"/>
  <c r="N34" i="19632"/>
  <c r="N33" i="19632"/>
  <c r="N32" i="19632"/>
  <c r="M28" i="19632"/>
  <c r="L28" i="19632"/>
  <c r="K28" i="19632"/>
  <c r="J28" i="19632"/>
  <c r="I28" i="19632"/>
  <c r="H28" i="19632"/>
  <c r="G28" i="19632"/>
  <c r="F28" i="19632"/>
  <c r="E28" i="19632"/>
  <c r="D28" i="19632"/>
  <c r="C28" i="19632"/>
  <c r="B28" i="19632"/>
  <c r="N27" i="19632"/>
  <c r="N26" i="19632"/>
  <c r="N25" i="19632"/>
  <c r="M23" i="19632"/>
  <c r="L23" i="19632"/>
  <c r="K23" i="19632"/>
  <c r="J23" i="19632"/>
  <c r="I23" i="19632"/>
  <c r="H23" i="19632"/>
  <c r="G23" i="19632"/>
  <c r="F23" i="19632"/>
  <c r="E23" i="19632"/>
  <c r="D23" i="19632"/>
  <c r="C23" i="19632"/>
  <c r="B23" i="19632"/>
  <c r="N22" i="19632"/>
  <c r="N21" i="19632"/>
  <c r="N20" i="19632"/>
  <c r="N19" i="19632"/>
  <c r="N16" i="19632"/>
  <c r="N15" i="19632"/>
  <c r="N14" i="19632"/>
  <c r="M13" i="19632"/>
  <c r="M17" i="19632" s="1"/>
  <c r="L13" i="19632"/>
  <c r="L17" i="19632" s="1"/>
  <c r="K13" i="19632"/>
  <c r="K17" i="19632" s="1"/>
  <c r="K29" i="19632" s="1"/>
  <c r="J13" i="19632"/>
  <c r="J17" i="19632" s="1"/>
  <c r="J29" i="19632" s="1"/>
  <c r="I13" i="19632"/>
  <c r="I17" i="19632" s="1"/>
  <c r="H13" i="19632"/>
  <c r="H17" i="19632" s="1"/>
  <c r="G13" i="19632"/>
  <c r="G17" i="19632" s="1"/>
  <c r="G29" i="19632" s="1"/>
  <c r="F13" i="19632"/>
  <c r="F17" i="19632" s="1"/>
  <c r="F29" i="19632" s="1"/>
  <c r="E13" i="19632"/>
  <c r="E17" i="19632" s="1"/>
  <c r="D13" i="19632"/>
  <c r="D17" i="19632" s="1"/>
  <c r="C13" i="19632"/>
  <c r="C17" i="19632" s="1"/>
  <c r="C29" i="19632" s="1"/>
  <c r="B13" i="19632"/>
  <c r="B17" i="19632" s="1"/>
  <c r="N12" i="19632"/>
  <c r="N11" i="19632"/>
  <c r="N10" i="19632"/>
  <c r="N9" i="19632"/>
  <c r="N8" i="19632"/>
  <c r="N7" i="19632"/>
  <c r="A2" i="19632"/>
  <c r="A1" i="19632"/>
  <c r="N55" i="19631"/>
  <c r="H53" i="19631"/>
  <c r="N52" i="19631"/>
  <c r="N51" i="19631"/>
  <c r="N50" i="19631"/>
  <c r="N49" i="19631"/>
  <c r="N48" i="19631"/>
  <c r="M47" i="19631"/>
  <c r="M53" i="19631" s="1"/>
  <c r="L47" i="19631"/>
  <c r="L53" i="19631" s="1"/>
  <c r="K47" i="19631"/>
  <c r="K53" i="19631" s="1"/>
  <c r="K54" i="19631" s="1"/>
  <c r="J47" i="19631"/>
  <c r="J53" i="19631" s="1"/>
  <c r="I47" i="19631"/>
  <c r="I53" i="19631" s="1"/>
  <c r="H47" i="19631"/>
  <c r="G47" i="19631"/>
  <c r="G53" i="19631" s="1"/>
  <c r="F47" i="19631"/>
  <c r="F53" i="19631" s="1"/>
  <c r="E47" i="19631"/>
  <c r="E53" i="19631" s="1"/>
  <c r="D47" i="19631"/>
  <c r="D53" i="19631" s="1"/>
  <c r="C47" i="19631"/>
  <c r="C53" i="19631" s="1"/>
  <c r="C54" i="19631" s="1"/>
  <c r="B47" i="19631"/>
  <c r="N44" i="19631"/>
  <c r="N43" i="19631"/>
  <c r="N42" i="19631"/>
  <c r="N41" i="19631"/>
  <c r="M40" i="19631"/>
  <c r="M45" i="19631" s="1"/>
  <c r="L40" i="19631"/>
  <c r="L45" i="19631" s="1"/>
  <c r="K40" i="19631"/>
  <c r="K45" i="19631" s="1"/>
  <c r="J40" i="19631"/>
  <c r="J45" i="19631" s="1"/>
  <c r="I40" i="19631"/>
  <c r="I45" i="19631" s="1"/>
  <c r="H40" i="19631"/>
  <c r="H45" i="19631" s="1"/>
  <c r="G40" i="19631"/>
  <c r="G45" i="19631" s="1"/>
  <c r="F40" i="19631"/>
  <c r="F45" i="19631" s="1"/>
  <c r="E40" i="19631"/>
  <c r="E45" i="19631" s="1"/>
  <c r="D40" i="19631"/>
  <c r="D45" i="19631" s="1"/>
  <c r="C40" i="19631"/>
  <c r="C45" i="19631" s="1"/>
  <c r="B40" i="19631"/>
  <c r="N40" i="19631" s="1"/>
  <c r="N39" i="19631"/>
  <c r="N38" i="19631"/>
  <c r="H34" i="19631"/>
  <c r="N33" i="19631"/>
  <c r="N32" i="19631"/>
  <c r="N31" i="19631"/>
  <c r="N30" i="19631"/>
  <c r="N29" i="19631"/>
  <c r="M28" i="19631"/>
  <c r="M34" i="19631" s="1"/>
  <c r="L28" i="19631"/>
  <c r="L34" i="19631" s="1"/>
  <c r="K28" i="19631"/>
  <c r="K34" i="19631" s="1"/>
  <c r="J28" i="19631"/>
  <c r="J34" i="19631" s="1"/>
  <c r="I28" i="19631"/>
  <c r="I34" i="19631" s="1"/>
  <c r="H28" i="19631"/>
  <c r="G28" i="19631"/>
  <c r="G34" i="19631" s="1"/>
  <c r="F28" i="19631"/>
  <c r="F34" i="19631" s="1"/>
  <c r="E28" i="19631"/>
  <c r="E34" i="19631" s="1"/>
  <c r="D28" i="19631"/>
  <c r="D34" i="19631" s="1"/>
  <c r="C28" i="19631"/>
  <c r="C34" i="19631" s="1"/>
  <c r="B28" i="19631"/>
  <c r="N25" i="19631"/>
  <c r="N24" i="19631"/>
  <c r="N23" i="19631"/>
  <c r="N22" i="19631"/>
  <c r="M21" i="19631"/>
  <c r="M26" i="19631" s="1"/>
  <c r="L21" i="19631"/>
  <c r="L26" i="19631" s="1"/>
  <c r="K21" i="19631"/>
  <c r="K26" i="19631" s="1"/>
  <c r="J21" i="19631"/>
  <c r="J26" i="19631" s="1"/>
  <c r="I21" i="19631"/>
  <c r="I26" i="19631" s="1"/>
  <c r="H21" i="19631"/>
  <c r="H26" i="19631" s="1"/>
  <c r="G21" i="19631"/>
  <c r="G26" i="19631" s="1"/>
  <c r="F21" i="19631"/>
  <c r="F26" i="19631" s="1"/>
  <c r="E21" i="19631"/>
  <c r="E26" i="19631" s="1"/>
  <c r="D21" i="19631"/>
  <c r="D26" i="19631" s="1"/>
  <c r="C21" i="19631"/>
  <c r="C26" i="19631" s="1"/>
  <c r="B21" i="19631"/>
  <c r="N21" i="19631" s="1"/>
  <c r="N20" i="19631"/>
  <c r="N19" i="19631"/>
  <c r="N16" i="19631"/>
  <c r="N15" i="19631"/>
  <c r="N14" i="19631"/>
  <c r="M13" i="19631"/>
  <c r="M17" i="19631" s="1"/>
  <c r="L13" i="19631"/>
  <c r="L17" i="19631" s="1"/>
  <c r="K13" i="19631"/>
  <c r="K17" i="19631" s="1"/>
  <c r="J13" i="19631"/>
  <c r="J17" i="19631" s="1"/>
  <c r="I13" i="19631"/>
  <c r="I17" i="19631" s="1"/>
  <c r="H13" i="19631"/>
  <c r="H17" i="19631" s="1"/>
  <c r="G13" i="19631"/>
  <c r="G17" i="19631" s="1"/>
  <c r="F13" i="19631"/>
  <c r="F17" i="19631" s="1"/>
  <c r="E13" i="19631"/>
  <c r="E17" i="19631" s="1"/>
  <c r="D13" i="19631"/>
  <c r="D17" i="19631" s="1"/>
  <c r="C13" i="19631"/>
  <c r="C17" i="19631" s="1"/>
  <c r="B13" i="19631"/>
  <c r="B17" i="19631" s="1"/>
  <c r="N12" i="19631"/>
  <c r="N11" i="19631"/>
  <c r="N10" i="19631"/>
  <c r="N9" i="19631"/>
  <c r="N8" i="19631"/>
  <c r="N7" i="19631"/>
  <c r="A2" i="19631"/>
  <c r="A1" i="19631"/>
  <c r="M41" i="19630"/>
  <c r="L41" i="19630"/>
  <c r="K41" i="19630"/>
  <c r="J41" i="19630"/>
  <c r="I41" i="19630"/>
  <c r="H41" i="19630"/>
  <c r="G41" i="19630"/>
  <c r="F41" i="19630"/>
  <c r="E41" i="19630"/>
  <c r="D41" i="19630"/>
  <c r="C41" i="19630"/>
  <c r="B41" i="19630"/>
  <c r="M36" i="19630"/>
  <c r="L36" i="19630"/>
  <c r="K36" i="19630"/>
  <c r="J36" i="19630"/>
  <c r="I36" i="19630"/>
  <c r="H36" i="19630"/>
  <c r="G36" i="19630"/>
  <c r="F36" i="19630"/>
  <c r="E36" i="19630"/>
  <c r="D36" i="19630"/>
  <c r="C36" i="19630"/>
  <c r="B36" i="19630"/>
  <c r="M28" i="19630"/>
  <c r="L28" i="19630"/>
  <c r="K28" i="19630"/>
  <c r="J28" i="19630"/>
  <c r="I28" i="19630"/>
  <c r="H28" i="19630"/>
  <c r="G28" i="19630"/>
  <c r="F28" i="19630"/>
  <c r="E28" i="19630"/>
  <c r="D28" i="19630"/>
  <c r="C28" i="19630"/>
  <c r="B28" i="19630"/>
  <c r="M23" i="19630"/>
  <c r="L23" i="19630"/>
  <c r="K23" i="19630"/>
  <c r="J23" i="19630"/>
  <c r="I23" i="19630"/>
  <c r="H23" i="19630"/>
  <c r="G23" i="19630"/>
  <c r="F23" i="19630"/>
  <c r="E23" i="19630"/>
  <c r="D23" i="19630"/>
  <c r="C23" i="19630"/>
  <c r="B23" i="19630"/>
  <c r="M13" i="19630"/>
  <c r="M17" i="19630" s="1"/>
  <c r="M29" i="19630" s="1"/>
  <c r="L13" i="19630"/>
  <c r="L17" i="19630" s="1"/>
  <c r="L29" i="19630" s="1"/>
  <c r="K13" i="19630"/>
  <c r="K17" i="19630" s="1"/>
  <c r="K29" i="19630" s="1"/>
  <c r="J13" i="19630"/>
  <c r="J17" i="19630" s="1"/>
  <c r="J29" i="19630" s="1"/>
  <c r="I13" i="19630"/>
  <c r="I17" i="19630" s="1"/>
  <c r="I29" i="19630" s="1"/>
  <c r="H13" i="19630"/>
  <c r="H17" i="19630" s="1"/>
  <c r="H29" i="19630" s="1"/>
  <c r="G13" i="19630"/>
  <c r="G17" i="19630" s="1"/>
  <c r="G29" i="19630" s="1"/>
  <c r="F13" i="19630"/>
  <c r="F17" i="19630" s="1"/>
  <c r="F29" i="19630" s="1"/>
  <c r="E13" i="19630"/>
  <c r="E17" i="19630" s="1"/>
  <c r="E29" i="19630" s="1"/>
  <c r="D13" i="19630"/>
  <c r="D17" i="19630" s="1"/>
  <c r="D29" i="19630" s="1"/>
  <c r="C13" i="19630"/>
  <c r="C17" i="19630" s="1"/>
  <c r="C29" i="19630" s="1"/>
  <c r="B13" i="19630"/>
  <c r="B17" i="19630" s="1"/>
  <c r="B29" i="19630" s="1"/>
  <c r="A2" i="19630"/>
  <c r="A1" i="19630"/>
  <c r="A2" i="19623"/>
  <c r="C42" i="19630" l="1"/>
  <c r="K42" i="19630"/>
  <c r="K44" i="19630" s="1"/>
  <c r="K35" i="19631"/>
  <c r="K56" i="19631" s="1"/>
  <c r="B45" i="19631"/>
  <c r="N45" i="19631" s="1"/>
  <c r="M42" i="19635"/>
  <c r="M44" i="19635" s="1"/>
  <c r="D54" i="19636"/>
  <c r="H44" i="19630"/>
  <c r="L44" i="19630"/>
  <c r="D42" i="19630"/>
  <c r="D44" i="19630" s="1"/>
  <c r="H42" i="19630"/>
  <c r="L42" i="19630"/>
  <c r="D29" i="19632"/>
  <c r="D44" i="19632" s="1"/>
  <c r="H29" i="19632"/>
  <c r="L29" i="19632"/>
  <c r="N28" i="19632"/>
  <c r="N36" i="19632"/>
  <c r="K42" i="19632"/>
  <c r="C29" i="19633"/>
  <c r="G29" i="19633"/>
  <c r="G44" i="19633" s="1"/>
  <c r="K29" i="19633"/>
  <c r="K44" i="19633" s="1"/>
  <c r="B42" i="19633"/>
  <c r="F42" i="19633"/>
  <c r="J42" i="19633"/>
  <c r="N8" i="19634"/>
  <c r="F13" i="19634"/>
  <c r="J13" i="19634"/>
  <c r="B23" i="19634"/>
  <c r="F23" i="19634"/>
  <c r="N23" i="19634" s="1"/>
  <c r="J23" i="19634"/>
  <c r="B33" i="19634"/>
  <c r="F33" i="19634"/>
  <c r="J33" i="19634"/>
  <c r="J44" i="19635"/>
  <c r="B42" i="19635"/>
  <c r="B44" i="19635" s="1"/>
  <c r="F42" i="19635"/>
  <c r="F44" i="19635" s="1"/>
  <c r="J42" i="19635"/>
  <c r="N21" i="19636"/>
  <c r="E29" i="19637"/>
  <c r="E44" i="19637" s="1"/>
  <c r="I29" i="19637"/>
  <c r="I44" i="19637" s="1"/>
  <c r="M29" i="19637"/>
  <c r="M44" i="19637" s="1"/>
  <c r="N23" i="19637"/>
  <c r="D42" i="19637"/>
  <c r="H42" i="19637"/>
  <c r="L42" i="19637"/>
  <c r="L44" i="19637" s="1"/>
  <c r="E13" i="19639"/>
  <c r="I13" i="19639"/>
  <c r="M13" i="19639"/>
  <c r="E23" i="19639"/>
  <c r="I23" i="19639"/>
  <c r="M23" i="19639"/>
  <c r="D33" i="19639"/>
  <c r="H33" i="19639"/>
  <c r="L33" i="19639"/>
  <c r="N32" i="19639"/>
  <c r="C44" i="19630"/>
  <c r="G42" i="19630"/>
  <c r="C35" i="19631"/>
  <c r="C56" i="19631" s="1"/>
  <c r="F44" i="19633"/>
  <c r="I42" i="19635"/>
  <c r="H54" i="19636"/>
  <c r="H44" i="19637"/>
  <c r="M44" i="19630"/>
  <c r="E42" i="19630"/>
  <c r="E44" i="19630" s="1"/>
  <c r="I42" i="19630"/>
  <c r="I44" i="19630" s="1"/>
  <c r="M42" i="19630"/>
  <c r="E35" i="19631"/>
  <c r="E56" i="19631" s="1"/>
  <c r="I35" i="19631"/>
  <c r="I56" i="19631" s="1"/>
  <c r="M35" i="19631"/>
  <c r="E54" i="19631"/>
  <c r="I54" i="19631"/>
  <c r="M54" i="19631"/>
  <c r="E29" i="19632"/>
  <c r="E44" i="19632" s="1"/>
  <c r="I29" i="19632"/>
  <c r="I44" i="19632" s="1"/>
  <c r="M29" i="19632"/>
  <c r="M44" i="19632" s="1"/>
  <c r="N23" i="19632"/>
  <c r="D42" i="19632"/>
  <c r="H42" i="19632"/>
  <c r="L42" i="19632"/>
  <c r="D29" i="19633"/>
  <c r="D44" i="19633" s="1"/>
  <c r="H29" i="19633"/>
  <c r="L29" i="19633"/>
  <c r="N28" i="19633"/>
  <c r="N36" i="19633"/>
  <c r="C42" i="19633"/>
  <c r="G42" i="19633"/>
  <c r="K42" i="19633"/>
  <c r="C13" i="19634"/>
  <c r="G13" i="19634"/>
  <c r="K13" i="19634"/>
  <c r="C23" i="19634"/>
  <c r="G23" i="19634"/>
  <c r="K23" i="19634"/>
  <c r="C33" i="19634"/>
  <c r="G33" i="19634"/>
  <c r="K33" i="19634"/>
  <c r="C42" i="19635"/>
  <c r="C44" i="19635" s="1"/>
  <c r="G42" i="19635"/>
  <c r="G44" i="19635" s="1"/>
  <c r="K42" i="19635"/>
  <c r="K44" i="19635" s="1"/>
  <c r="D35" i="19636"/>
  <c r="H35" i="19636"/>
  <c r="H56" i="19636" s="1"/>
  <c r="L35" i="19636"/>
  <c r="L56" i="19636" s="1"/>
  <c r="N47" i="19636"/>
  <c r="F29" i="19637"/>
  <c r="J29" i="19637"/>
  <c r="J44" i="19637" s="1"/>
  <c r="B13" i="19639"/>
  <c r="N13" i="19639" s="1"/>
  <c r="F13" i="19639"/>
  <c r="J13" i="19639"/>
  <c r="B23" i="19639"/>
  <c r="N23" i="19639" s="1"/>
  <c r="F23" i="19639"/>
  <c r="J23" i="19639"/>
  <c r="E33" i="19639"/>
  <c r="I33" i="19639"/>
  <c r="M33" i="19639"/>
  <c r="N33" i="19639" s="1"/>
  <c r="G44" i="19630"/>
  <c r="G35" i="19631"/>
  <c r="B26" i="19631"/>
  <c r="N26" i="19631" s="1"/>
  <c r="J44" i="19633"/>
  <c r="I44" i="19635"/>
  <c r="E42" i="19635"/>
  <c r="E44" i="19635" s="1"/>
  <c r="L54" i="19636"/>
  <c r="D44" i="19637"/>
  <c r="J44" i="19630"/>
  <c r="B42" i="19630"/>
  <c r="B44" i="19630" s="1"/>
  <c r="F42" i="19630"/>
  <c r="F44" i="19630" s="1"/>
  <c r="J42" i="19630"/>
  <c r="F35" i="19631"/>
  <c r="J35" i="19631"/>
  <c r="N28" i="19631"/>
  <c r="N47" i="19631"/>
  <c r="F54" i="19631"/>
  <c r="J54" i="19631"/>
  <c r="F44" i="19632"/>
  <c r="J44" i="19632"/>
  <c r="E44" i="19633"/>
  <c r="I44" i="19633"/>
  <c r="M44" i="19633"/>
  <c r="N23" i="19633"/>
  <c r="D42" i="19633"/>
  <c r="H42" i="19633"/>
  <c r="N42" i="19633" s="1"/>
  <c r="L42" i="19633"/>
  <c r="N12" i="19634"/>
  <c r="N22" i="19634"/>
  <c r="N32" i="19634"/>
  <c r="L44" i="19635"/>
  <c r="D42" i="19635"/>
  <c r="D44" i="19635" s="1"/>
  <c r="H42" i="19635"/>
  <c r="H44" i="19635" s="1"/>
  <c r="L42" i="19635"/>
  <c r="E35" i="19636"/>
  <c r="E56" i="19636" s="1"/>
  <c r="I35" i="19636"/>
  <c r="I56" i="19636" s="1"/>
  <c r="M35" i="19636"/>
  <c r="N28" i="19636"/>
  <c r="C44" i="19637"/>
  <c r="G44" i="19637"/>
  <c r="K44" i="19637"/>
  <c r="B42" i="19637"/>
  <c r="F42" i="19637"/>
  <c r="F44" i="19637" s="1"/>
  <c r="J42" i="19637"/>
  <c r="N8" i="19639"/>
  <c r="N18" i="19639"/>
  <c r="N28" i="19639"/>
  <c r="B29" i="19637"/>
  <c r="N17" i="19637"/>
  <c r="N41" i="19637"/>
  <c r="N13" i="19637"/>
  <c r="M56" i="19636"/>
  <c r="C54" i="19636"/>
  <c r="G54" i="19636"/>
  <c r="K54" i="19636"/>
  <c r="J54" i="19636"/>
  <c r="N17" i="19636"/>
  <c r="F35" i="19636"/>
  <c r="F56" i="19636" s="1"/>
  <c r="J35" i="19636"/>
  <c r="J56" i="19636" s="1"/>
  <c r="N34" i="19636"/>
  <c r="C35" i="19636"/>
  <c r="G35" i="19636"/>
  <c r="G56" i="19636" s="1"/>
  <c r="K35" i="19636"/>
  <c r="K56" i="19636" s="1"/>
  <c r="N53" i="19636"/>
  <c r="N13" i="19636"/>
  <c r="B26" i="19636"/>
  <c r="N26" i="19636" s="1"/>
  <c r="B45" i="19636"/>
  <c r="N45" i="19636" s="1"/>
  <c r="N33" i="19634"/>
  <c r="B13" i="19634"/>
  <c r="N18" i="19634"/>
  <c r="N28" i="19634"/>
  <c r="C44" i="19633"/>
  <c r="B29" i="19633"/>
  <c r="N17" i="19633"/>
  <c r="N41" i="19633"/>
  <c r="N13" i="19633"/>
  <c r="C44" i="19632"/>
  <c r="G44" i="19632"/>
  <c r="K44" i="19632"/>
  <c r="N42" i="19632"/>
  <c r="B29" i="19632"/>
  <c r="N17" i="19632"/>
  <c r="N41" i="19632"/>
  <c r="N13" i="19632"/>
  <c r="G56" i="19631"/>
  <c r="N17" i="19631"/>
  <c r="H54" i="19631"/>
  <c r="D35" i="19631"/>
  <c r="H35" i="19631"/>
  <c r="L35" i="19631"/>
  <c r="D54" i="19631"/>
  <c r="L54" i="19631"/>
  <c r="G54" i="19631"/>
  <c r="N13" i="19631"/>
  <c r="B34" i="19631"/>
  <c r="N34" i="19631" s="1"/>
  <c r="B53" i="19631"/>
  <c r="F56" i="19631" l="1"/>
  <c r="L56" i="19631"/>
  <c r="N42" i="19637"/>
  <c r="D56" i="19636"/>
  <c r="L44" i="19633"/>
  <c r="L44" i="19632"/>
  <c r="J56" i="19631"/>
  <c r="N13" i="19634"/>
  <c r="H44" i="19633"/>
  <c r="M56" i="19631"/>
  <c r="H44" i="19632"/>
  <c r="B44" i="19637"/>
  <c r="N44" i="19637" s="1"/>
  <c r="N29" i="19637"/>
  <c r="B54" i="19636"/>
  <c r="N54" i="19636" s="1"/>
  <c r="C56" i="19636"/>
  <c r="N35" i="19636"/>
  <c r="B35" i="19636"/>
  <c r="B44" i="19633"/>
  <c r="N44" i="19633" s="1"/>
  <c r="N29" i="19633"/>
  <c r="B44" i="19632"/>
  <c r="N44" i="19632" s="1"/>
  <c r="N29" i="19632"/>
  <c r="N35" i="19631"/>
  <c r="H56" i="19631"/>
  <c r="B35" i="19631"/>
  <c r="B54" i="19631"/>
  <c r="N54" i="19631" s="1"/>
  <c r="N53" i="19631"/>
  <c r="D56" i="19631"/>
  <c r="B56" i="19636" l="1"/>
  <c r="N56" i="19636" s="1"/>
  <c r="B56" i="19631"/>
  <c r="N56" i="19631" s="1"/>
  <c r="P68" i="19584" l="1"/>
  <c r="Q68" i="19584"/>
  <c r="R68" i="19584"/>
  <c r="S68" i="19584"/>
  <c r="T68" i="19584"/>
  <c r="U68" i="19584"/>
  <c r="V68" i="19584"/>
  <c r="W68" i="19584"/>
  <c r="X68" i="19584"/>
  <c r="Y68" i="19584"/>
  <c r="P69" i="19584"/>
  <c r="Q69" i="19584"/>
  <c r="R69" i="19584"/>
  <c r="S69" i="19584"/>
  <c r="T69" i="19584"/>
  <c r="U69" i="19584"/>
  <c r="V69" i="19584"/>
  <c r="W69" i="19584"/>
  <c r="X69" i="19584"/>
  <c r="Y69" i="19584"/>
  <c r="P70" i="19584"/>
  <c r="Q70" i="19584"/>
  <c r="R70" i="19584"/>
  <c r="S70" i="19584"/>
  <c r="T70" i="19584"/>
  <c r="U70" i="19584"/>
  <c r="V70" i="19584"/>
  <c r="W70" i="19584"/>
  <c r="X70" i="19584"/>
  <c r="Y70" i="19584"/>
  <c r="P71" i="19584"/>
  <c r="Q71" i="19584"/>
  <c r="R71" i="19584"/>
  <c r="S71" i="19584"/>
  <c r="T71" i="19584"/>
  <c r="U71" i="19584"/>
  <c r="V71" i="19584"/>
  <c r="W71" i="19584"/>
  <c r="X71" i="19584"/>
  <c r="Y71" i="19584"/>
  <c r="P72" i="19584"/>
  <c r="Q72" i="19584"/>
  <c r="R72" i="19584"/>
  <c r="S72" i="19584"/>
  <c r="T72" i="19584"/>
  <c r="U72" i="19584"/>
  <c r="V72" i="19584"/>
  <c r="W72" i="19584"/>
  <c r="X72" i="19584"/>
  <c r="Y72" i="19584"/>
  <c r="P73" i="19584"/>
  <c r="Q73" i="19584"/>
  <c r="R73" i="19584"/>
  <c r="S73" i="19584"/>
  <c r="T73" i="19584"/>
  <c r="U73" i="19584"/>
  <c r="V73" i="19584"/>
  <c r="W73" i="19584"/>
  <c r="X73" i="19584"/>
  <c r="Y73" i="19584"/>
  <c r="P74" i="19584"/>
  <c r="Q74" i="19584"/>
  <c r="R74" i="19584"/>
  <c r="S74" i="19584"/>
  <c r="T74" i="19584"/>
  <c r="U74" i="19584"/>
  <c r="V74" i="19584"/>
  <c r="W74" i="19584"/>
  <c r="X74" i="19584"/>
  <c r="Y74" i="19584"/>
  <c r="O74" i="19584"/>
  <c r="O73" i="19584"/>
  <c r="O72" i="19584"/>
  <c r="O71" i="19584"/>
  <c r="O70" i="19584"/>
  <c r="O69" i="19584"/>
  <c r="O68" i="19584"/>
  <c r="A2" i="19602" l="1"/>
  <c r="A2" i="19595"/>
  <c r="A2" i="19600"/>
  <c r="A2" i="19594"/>
  <c r="A2" i="19593"/>
  <c r="A2" i="19584"/>
  <c r="A2" i="19601"/>
  <c r="A2" i="3"/>
  <c r="A2" i="523"/>
  <c r="A2" i="2819"/>
  <c r="A2" i="19605"/>
  <c r="A2" i="2316"/>
  <c r="A2" i="19625"/>
  <c r="A2" i="19585"/>
  <c r="A8" i="19602" l="1"/>
  <c r="A1" i="19602"/>
  <c r="A1" i="19595"/>
  <c r="A1" i="19594"/>
  <c r="A1" i="19593"/>
  <c r="A1" i="19626"/>
  <c r="A1" i="19584"/>
  <c r="A1" i="19601"/>
  <c r="A1" i="3"/>
  <c r="A1" i="523"/>
  <c r="A1" i="2819"/>
  <c r="A10" i="19605"/>
  <c r="A1" i="19605"/>
  <c r="A10" i="2316"/>
  <c r="A3" i="2316"/>
  <c r="A1" i="2316"/>
  <c r="A11" i="19625"/>
  <c r="A4" i="19625"/>
  <c r="A1" i="19625"/>
  <c r="A10" i="19623"/>
  <c r="A3" i="19623"/>
  <c r="A1" i="19623"/>
  <c r="A1" i="19585"/>
  <c r="AD18" i="19595" l="1"/>
  <c r="AC18" i="19595"/>
  <c r="AB18" i="19595"/>
  <c r="AA18" i="19595"/>
  <c r="Z18" i="19595"/>
  <c r="Y18" i="19595"/>
  <c r="X18" i="19595"/>
  <c r="AF18" i="19595" s="1"/>
  <c r="W18" i="19595"/>
  <c r="AE18" i="19595" s="1"/>
  <c r="AG18" i="19595" s="1"/>
  <c r="V18" i="19595"/>
  <c r="U18" i="19595"/>
  <c r="S18" i="19595"/>
  <c r="R18" i="19595"/>
  <c r="P18" i="19595"/>
  <c r="O18" i="19595"/>
  <c r="Q18" i="19595" s="1"/>
  <c r="K18" i="19595"/>
  <c r="J18" i="19595"/>
  <c r="I18" i="19595"/>
  <c r="H18" i="19595"/>
  <c r="G18" i="19595"/>
  <c r="F18" i="19595"/>
  <c r="E18" i="19595"/>
  <c r="D18" i="19595"/>
  <c r="C18" i="19595"/>
  <c r="B18" i="19595"/>
  <c r="AF17" i="19595"/>
  <c r="AE17" i="19595"/>
  <c r="T17" i="19595"/>
  <c r="Q17" i="19595"/>
  <c r="M17" i="19595"/>
  <c r="L17" i="19595"/>
  <c r="N17" i="19595" s="1"/>
  <c r="AG16" i="19595"/>
  <c r="AF16" i="19595"/>
  <c r="AE16" i="19595"/>
  <c r="T16" i="19595"/>
  <c r="Q16" i="19595"/>
  <c r="M16" i="19595"/>
  <c r="L16" i="19595"/>
  <c r="N16" i="19595" s="1"/>
  <c r="AF15" i="19595"/>
  <c r="AE15" i="19595"/>
  <c r="AG15" i="19595" s="1"/>
  <c r="T15" i="19595"/>
  <c r="Q15" i="19595"/>
  <c r="M15" i="19595"/>
  <c r="L15" i="19595"/>
  <c r="N15" i="19595" s="1"/>
  <c r="AF14" i="19595"/>
  <c r="AE14" i="19595"/>
  <c r="AG14" i="19595" s="1"/>
  <c r="T14" i="19595"/>
  <c r="Q14" i="19595"/>
  <c r="M14" i="19595"/>
  <c r="L14" i="19595"/>
  <c r="AF13" i="19595"/>
  <c r="AE13" i="19595"/>
  <c r="T13" i="19595"/>
  <c r="Q13" i="19595"/>
  <c r="M13" i="19595"/>
  <c r="L13" i="19595"/>
  <c r="N13" i="19595" s="1"/>
  <c r="AF12" i="19595"/>
  <c r="AE12" i="19595"/>
  <c r="AG12" i="19595" s="1"/>
  <c r="T12" i="19595"/>
  <c r="Q12" i="19595"/>
  <c r="M12" i="19595"/>
  <c r="L12" i="19595"/>
  <c r="N12" i="19595" s="1"/>
  <c r="AF11" i="19595"/>
  <c r="AE11" i="19595"/>
  <c r="AG11" i="19595" s="1"/>
  <c r="T11" i="19595"/>
  <c r="Q11" i="19595"/>
  <c r="M11" i="19595"/>
  <c r="L11" i="19595"/>
  <c r="N11" i="19595" s="1"/>
  <c r="AF10" i="19595"/>
  <c r="AE10" i="19595"/>
  <c r="AG10" i="19595" s="1"/>
  <c r="T10" i="19595"/>
  <c r="Q10" i="19595"/>
  <c r="M10" i="19595"/>
  <c r="L10" i="19595"/>
  <c r="AF9" i="19595"/>
  <c r="AE9" i="19595"/>
  <c r="T9" i="19595"/>
  <c r="Q9" i="19595"/>
  <c r="M9" i="19595"/>
  <c r="L9" i="19595"/>
  <c r="N9" i="19595" s="1"/>
  <c r="AG8" i="19595"/>
  <c r="AF8" i="19595"/>
  <c r="AE8" i="19595"/>
  <c r="T8" i="19595"/>
  <c r="Q8" i="19595"/>
  <c r="M8" i="19595"/>
  <c r="L8" i="19595"/>
  <c r="N8" i="19595" s="1"/>
  <c r="AF7" i="19595"/>
  <c r="AE7" i="19595"/>
  <c r="AG7" i="19595" s="1"/>
  <c r="T7" i="19595"/>
  <c r="Q7" i="19595"/>
  <c r="M7" i="19595"/>
  <c r="L7" i="19595"/>
  <c r="N7" i="19595" s="1"/>
  <c r="AH7" i="19595" s="1"/>
  <c r="AF6" i="19595"/>
  <c r="AE6" i="19595"/>
  <c r="AG6" i="19595" s="1"/>
  <c r="T6" i="19595"/>
  <c r="Q6" i="19595"/>
  <c r="M6" i="19595"/>
  <c r="L6" i="19595"/>
  <c r="N10" i="19595" l="1"/>
  <c r="AG13" i="19595"/>
  <c r="AH13" i="19595" s="1"/>
  <c r="M18" i="19595"/>
  <c r="T18" i="19595"/>
  <c r="AH8" i="19595"/>
  <c r="AH11" i="19595"/>
  <c r="AH16" i="19595"/>
  <c r="L18" i="19595"/>
  <c r="AH12" i="19595"/>
  <c r="N6" i="19595"/>
  <c r="AH6" i="19595" s="1"/>
  <c r="AG9" i="19595"/>
  <c r="N14" i="19595"/>
  <c r="AG17" i="19595"/>
  <c r="AH17" i="19595" s="1"/>
  <c r="N18" i="19595"/>
  <c r="AH18" i="19595" s="1"/>
  <c r="AH10" i="19595"/>
  <c r="AH15" i="19595"/>
  <c r="AH9" i="19595"/>
  <c r="AH14" i="19595"/>
  <c r="Q40" i="19625" l="1"/>
  <c r="Q41" i="19625"/>
  <c r="Q42" i="19625"/>
  <c r="Q43" i="19625"/>
  <c r="Q44" i="19625"/>
  <c r="Q28" i="19625"/>
  <c r="Q29" i="19625"/>
  <c r="Q30" i="19625"/>
  <c r="Q31" i="19625"/>
  <c r="Q32" i="19625"/>
  <c r="Q33" i="19625"/>
  <c r="Q34" i="19625"/>
  <c r="Q35" i="19625"/>
  <c r="Q36" i="19625"/>
  <c r="Q37" i="19625"/>
  <c r="Q38" i="19625"/>
  <c r="Q39" i="19625"/>
  <c r="Q14" i="19625"/>
  <c r="Q15" i="19625"/>
  <c r="Q16" i="19625"/>
  <c r="Q17" i="19625"/>
  <c r="Q18" i="19625"/>
  <c r="Q19" i="19625"/>
  <c r="Q20" i="19625"/>
  <c r="Q21" i="19625"/>
  <c r="Q22" i="19625"/>
  <c r="Q23" i="19625"/>
  <c r="Q24" i="19625"/>
  <c r="Q25" i="19625"/>
  <c r="Q26" i="19625"/>
  <c r="Q27" i="19625"/>
  <c r="Q13" i="19625"/>
  <c r="Q7" i="19625"/>
  <c r="Q8" i="19625"/>
  <c r="Q6" i="19625"/>
  <c r="P45" i="19625"/>
  <c r="O45" i="19625"/>
  <c r="N45" i="19625"/>
  <c r="M45" i="19625"/>
  <c r="L45" i="19625"/>
  <c r="K45" i="19625"/>
  <c r="J45" i="19625"/>
  <c r="I45" i="19625"/>
  <c r="H45" i="19625"/>
  <c r="G45" i="19625"/>
  <c r="F45" i="19625"/>
  <c r="E45" i="19625"/>
  <c r="Q45" i="19625" s="1"/>
  <c r="P9" i="19625"/>
  <c r="O9" i="19625"/>
  <c r="N9" i="19625"/>
  <c r="M9" i="19625"/>
  <c r="L9" i="19625"/>
  <c r="K9" i="19625"/>
  <c r="J9" i="19625"/>
  <c r="I9" i="19625"/>
  <c r="H9" i="19625"/>
  <c r="G9" i="19625"/>
  <c r="F9" i="19625"/>
  <c r="E9" i="19625"/>
  <c r="Q9" i="19625" s="1"/>
  <c r="F8" i="19605"/>
  <c r="G8" i="19605"/>
  <c r="H8" i="19605"/>
  <c r="I8" i="19605"/>
  <c r="J8" i="19605"/>
  <c r="K8" i="19605"/>
  <c r="L8" i="19605"/>
  <c r="M8" i="19605"/>
  <c r="N8" i="19605"/>
  <c r="O8" i="19605"/>
  <c r="P8" i="19605"/>
  <c r="E8" i="19605"/>
  <c r="P13" i="19623"/>
  <c r="P14" i="19623"/>
  <c r="P15" i="19623"/>
  <c r="P16" i="19623"/>
  <c r="P17" i="19623"/>
  <c r="P18" i="19623"/>
  <c r="P19" i="19623"/>
  <c r="P20" i="19623"/>
  <c r="P21" i="19623"/>
  <c r="P22" i="19623"/>
  <c r="P23" i="19623"/>
  <c r="P24" i="19623"/>
  <c r="P25" i="19623"/>
  <c r="P26" i="19623"/>
  <c r="P27" i="19623"/>
  <c r="P28" i="19623"/>
  <c r="P29" i="19623"/>
  <c r="P30" i="19623"/>
  <c r="P31" i="19623"/>
  <c r="P32" i="19623"/>
  <c r="P33" i="19623"/>
  <c r="P34" i="19623"/>
  <c r="P35" i="19623"/>
  <c r="P36" i="19623"/>
  <c r="P37" i="19623"/>
  <c r="P38" i="19623"/>
  <c r="P39" i="19623"/>
  <c r="P40" i="19623"/>
  <c r="P41" i="19623"/>
  <c r="P42" i="19623"/>
  <c r="P43" i="19623"/>
  <c r="P44" i="19623"/>
  <c r="P45" i="19623"/>
  <c r="P46" i="19623"/>
  <c r="P47" i="19623"/>
  <c r="P48" i="19623"/>
  <c r="P49" i="19623"/>
  <c r="P50" i="19623"/>
  <c r="P51" i="19623"/>
  <c r="P52" i="19623"/>
  <c r="P53" i="19623"/>
  <c r="P54" i="19623"/>
  <c r="P55" i="19623"/>
  <c r="P56" i="19623"/>
  <c r="P57" i="19623"/>
  <c r="P58" i="19623"/>
  <c r="P59" i="19623"/>
  <c r="P60" i="19623"/>
  <c r="P61" i="19623"/>
  <c r="P62" i="19623"/>
  <c r="P63" i="19623"/>
  <c r="P64" i="19623"/>
  <c r="P65" i="19623"/>
  <c r="P66" i="19623"/>
  <c r="P67" i="19623"/>
  <c r="P68" i="19623"/>
  <c r="P69" i="19623"/>
  <c r="P70" i="19623"/>
  <c r="P71" i="19623"/>
  <c r="P72" i="19623"/>
  <c r="P73" i="19623"/>
  <c r="P74" i="19623"/>
  <c r="P75" i="19623"/>
  <c r="P76" i="19623"/>
  <c r="P77" i="19623"/>
  <c r="P78" i="19623"/>
  <c r="P79" i="19623"/>
  <c r="P80" i="19623"/>
  <c r="P81" i="19623"/>
  <c r="P82" i="19623"/>
  <c r="P83" i="19623"/>
  <c r="P84" i="19623"/>
  <c r="P85" i="19623"/>
  <c r="P86" i="19623"/>
  <c r="P87" i="19623"/>
  <c r="P88" i="19623"/>
  <c r="P89" i="19623"/>
  <c r="P90" i="19623"/>
  <c r="P91" i="19623"/>
  <c r="P92" i="19623"/>
  <c r="P93" i="19623"/>
  <c r="P94" i="19623"/>
  <c r="P95" i="19623"/>
  <c r="P96" i="19623"/>
  <c r="P97" i="19623"/>
  <c r="P98" i="19623"/>
  <c r="P99" i="19623"/>
  <c r="P100" i="19623"/>
  <c r="P101" i="19623"/>
  <c r="P102" i="19623"/>
  <c r="P103" i="19623"/>
  <c r="P104" i="19623"/>
  <c r="P105" i="19623"/>
  <c r="P106" i="19623"/>
  <c r="P107" i="19623"/>
  <c r="P108" i="19623"/>
  <c r="P109" i="19623"/>
  <c r="P110" i="19623"/>
  <c r="P111" i="19623"/>
  <c r="P112" i="19623"/>
  <c r="P113" i="19623"/>
  <c r="P114" i="19623"/>
  <c r="P115" i="19623"/>
  <c r="P116" i="19623"/>
  <c r="P117" i="19623"/>
  <c r="P118" i="19623"/>
  <c r="P119" i="19623"/>
  <c r="P120" i="19623"/>
  <c r="P121" i="19623"/>
  <c r="P122" i="19623"/>
  <c r="P123" i="19623"/>
  <c r="P124" i="19623"/>
  <c r="P125" i="19623"/>
  <c r="P126" i="19623"/>
  <c r="P127" i="19623"/>
  <c r="P128" i="19623"/>
  <c r="P129" i="19623"/>
  <c r="P130" i="19623"/>
  <c r="P131" i="19623"/>
  <c r="P132" i="19623"/>
  <c r="P133" i="19623"/>
  <c r="P134" i="19623"/>
  <c r="P135" i="19623"/>
  <c r="P136" i="19623"/>
  <c r="P137" i="19623"/>
  <c r="P138" i="19623"/>
  <c r="P139" i="19623"/>
  <c r="P140" i="19623"/>
  <c r="P141" i="19623"/>
  <c r="P142" i="19623"/>
  <c r="P143" i="19623"/>
  <c r="P144" i="19623"/>
  <c r="P145" i="19623"/>
  <c r="P146" i="19623"/>
  <c r="P147" i="19623"/>
  <c r="P148" i="19623"/>
  <c r="P149" i="19623"/>
  <c r="P150" i="19623"/>
  <c r="P151" i="19623"/>
  <c r="P152" i="19623"/>
  <c r="P153" i="19623"/>
  <c r="P154" i="19623"/>
  <c r="P155" i="19623"/>
  <c r="P156" i="19623"/>
  <c r="P157" i="19623"/>
  <c r="P158" i="19623"/>
  <c r="P159" i="19623"/>
  <c r="P160" i="19623"/>
  <c r="P161" i="19623"/>
  <c r="P162" i="19623"/>
  <c r="P163" i="19623"/>
  <c r="P164" i="19623"/>
  <c r="P165" i="19623"/>
  <c r="P166" i="19623"/>
  <c r="P167" i="19623"/>
  <c r="P168" i="19623"/>
  <c r="P169" i="19623"/>
  <c r="P170" i="19623"/>
  <c r="P171" i="19623"/>
  <c r="P172" i="19623"/>
  <c r="P173" i="19623"/>
  <c r="P174" i="19623"/>
  <c r="P175" i="19623"/>
  <c r="P176" i="19623"/>
  <c r="P177" i="19623"/>
  <c r="P178" i="19623"/>
  <c r="P179" i="19623"/>
  <c r="P180" i="19623"/>
  <c r="P181" i="19623"/>
  <c r="P182" i="19623"/>
  <c r="P183" i="19623"/>
  <c r="P184" i="19623"/>
  <c r="P185" i="19623"/>
  <c r="P186" i="19623"/>
  <c r="P187" i="19623"/>
  <c r="P188" i="19623"/>
  <c r="P189" i="19623"/>
  <c r="P190" i="19623"/>
  <c r="P191" i="19623"/>
  <c r="P192" i="19623"/>
  <c r="P193" i="19623"/>
  <c r="P194" i="19623"/>
  <c r="P195" i="19623"/>
  <c r="P196" i="19623"/>
  <c r="P197" i="19623"/>
  <c r="P198" i="19623"/>
  <c r="P199" i="19623"/>
  <c r="P200" i="19623"/>
  <c r="P201" i="19623"/>
  <c r="P202" i="19623"/>
  <c r="P203" i="19623"/>
  <c r="P204" i="19623"/>
  <c r="P205" i="19623"/>
  <c r="P206" i="19623"/>
  <c r="P207" i="19623"/>
  <c r="P208" i="19623"/>
  <c r="P209" i="19623"/>
  <c r="P210" i="19623"/>
  <c r="P211" i="19623"/>
  <c r="P212" i="19623"/>
  <c r="P213" i="19623"/>
  <c r="P214" i="19623"/>
  <c r="P215" i="19623"/>
  <c r="P216" i="19623"/>
  <c r="P217" i="19623"/>
  <c r="P218" i="19623"/>
  <c r="P219" i="19623"/>
  <c r="P220" i="19623"/>
  <c r="P221" i="19623"/>
  <c r="P222" i="19623"/>
  <c r="P223" i="19623"/>
  <c r="P224" i="19623"/>
  <c r="P225" i="19623"/>
  <c r="P226" i="19623"/>
  <c r="P227" i="19623"/>
  <c r="P228" i="19623"/>
  <c r="P229" i="19623"/>
  <c r="P230" i="19623"/>
  <c r="P231" i="19623"/>
  <c r="P232" i="19623"/>
  <c r="P233" i="19623"/>
  <c r="P234" i="19623"/>
  <c r="P235" i="19623"/>
  <c r="P236" i="19623"/>
  <c r="P237" i="19623"/>
  <c r="P238" i="19623"/>
  <c r="P239" i="19623"/>
  <c r="P240" i="19623"/>
  <c r="P241" i="19623"/>
  <c r="P242" i="19623"/>
  <c r="P243" i="19623"/>
  <c r="P244" i="19623"/>
  <c r="P245" i="19623"/>
  <c r="P246" i="19623"/>
  <c r="P247" i="19623"/>
  <c r="P248" i="19623"/>
  <c r="P249" i="19623"/>
  <c r="P250" i="19623"/>
  <c r="P251" i="19623"/>
  <c r="P252" i="19623"/>
  <c r="P253" i="19623"/>
  <c r="P254" i="19623"/>
  <c r="P255" i="19623"/>
  <c r="P256" i="19623"/>
  <c r="P257" i="19623"/>
  <c r="P258" i="19623"/>
  <c r="P259" i="19623"/>
  <c r="P260" i="19623"/>
  <c r="P261" i="19623"/>
  <c r="P262" i="19623"/>
  <c r="P263" i="19623"/>
  <c r="P264" i="19623"/>
  <c r="P265" i="19623"/>
  <c r="P266" i="19623"/>
  <c r="P267" i="19623"/>
  <c r="P268" i="19623"/>
  <c r="P269" i="19623"/>
  <c r="P270" i="19623"/>
  <c r="P271" i="19623"/>
  <c r="P272" i="19623"/>
  <c r="P273" i="19623"/>
  <c r="P12" i="19623"/>
  <c r="O275" i="19623"/>
  <c r="N275" i="19623"/>
  <c r="M275" i="19623"/>
  <c r="L275" i="19623"/>
  <c r="K275" i="19623"/>
  <c r="J275" i="19623"/>
  <c r="I275" i="19623"/>
  <c r="H275" i="19623"/>
  <c r="G275" i="19623"/>
  <c r="F275" i="19623"/>
  <c r="E275" i="19623"/>
  <c r="D275" i="19623"/>
  <c r="P275" i="19623" s="1"/>
  <c r="O8" i="19623"/>
  <c r="N8" i="19623"/>
  <c r="M8" i="19623"/>
  <c r="L8" i="19623"/>
  <c r="K8" i="19623"/>
  <c r="J8" i="19623"/>
  <c r="I8" i="19623"/>
  <c r="H8" i="19623"/>
  <c r="G8" i="19623"/>
  <c r="F8" i="19623"/>
  <c r="E8" i="19623"/>
  <c r="D8" i="19623"/>
  <c r="E44" i="19605"/>
  <c r="S6" i="19593" l="1"/>
  <c r="T6" i="19593"/>
  <c r="U6" i="19593"/>
  <c r="V6" i="19593"/>
  <c r="W6" i="19593"/>
  <c r="X6" i="19593"/>
  <c r="Y6" i="19593"/>
  <c r="Z6" i="19593"/>
  <c r="AA6" i="19593"/>
  <c r="AB6" i="19593"/>
  <c r="AC6" i="19593"/>
  <c r="S7" i="19593"/>
  <c r="T7" i="19593"/>
  <c r="U7" i="19593"/>
  <c r="V7" i="19593"/>
  <c r="W7" i="19593"/>
  <c r="X7" i="19593"/>
  <c r="Y7" i="19593"/>
  <c r="Z7" i="19593"/>
  <c r="AA7" i="19593"/>
  <c r="AB7" i="19593"/>
  <c r="AC7" i="19593"/>
  <c r="S8" i="19593"/>
  <c r="T8" i="19593"/>
  <c r="U8" i="19593"/>
  <c r="V8" i="19593"/>
  <c r="W8" i="19593"/>
  <c r="X8" i="19593"/>
  <c r="Y8" i="19593"/>
  <c r="Z8" i="19593"/>
  <c r="AA8" i="19593"/>
  <c r="AB8" i="19593"/>
  <c r="AC8" i="19593"/>
  <c r="S12" i="19593"/>
  <c r="T12" i="19593"/>
  <c r="U12" i="19593"/>
  <c r="V12" i="19593"/>
  <c r="W12" i="19593"/>
  <c r="X12" i="19593"/>
  <c r="Y12" i="19593"/>
  <c r="Z12" i="19593"/>
  <c r="AA12" i="19593"/>
  <c r="AB12" i="19593"/>
  <c r="AC12" i="19593"/>
  <c r="S13" i="19593"/>
  <c r="T13" i="19593"/>
  <c r="U13" i="19593"/>
  <c r="V13" i="19593"/>
  <c r="W13" i="19593"/>
  <c r="X13" i="19593"/>
  <c r="Y13" i="19593"/>
  <c r="Z13" i="19593"/>
  <c r="AA13" i="19593"/>
  <c r="AB13" i="19593"/>
  <c r="AC13" i="19593"/>
  <c r="S14" i="19593"/>
  <c r="T14" i="19593"/>
  <c r="U14" i="19593"/>
  <c r="V14" i="19593"/>
  <c r="W14" i="19593"/>
  <c r="X14" i="19593"/>
  <c r="Y14" i="19593"/>
  <c r="Z14" i="19593"/>
  <c r="AA14" i="19593"/>
  <c r="AB14" i="19593"/>
  <c r="AC14" i="19593"/>
  <c r="S18" i="19593"/>
  <c r="T18" i="19593"/>
  <c r="U18" i="19593"/>
  <c r="V18" i="19593"/>
  <c r="W18" i="19593"/>
  <c r="X18" i="19593"/>
  <c r="Y18" i="19593"/>
  <c r="Z18" i="19593"/>
  <c r="AA18" i="19593"/>
  <c r="AB18" i="19593"/>
  <c r="AC18" i="19593"/>
  <c r="S19" i="19593"/>
  <c r="T19" i="19593"/>
  <c r="U19" i="19593"/>
  <c r="V19" i="19593"/>
  <c r="W19" i="19593"/>
  <c r="X19" i="19593"/>
  <c r="Y19" i="19593"/>
  <c r="Z19" i="19593"/>
  <c r="AA19" i="19593"/>
  <c r="AB19" i="19593"/>
  <c r="AC19" i="19593"/>
  <c r="S20" i="19593"/>
  <c r="T20" i="19593"/>
  <c r="U20" i="19593"/>
  <c r="V20" i="19593"/>
  <c r="W20" i="19593"/>
  <c r="X20" i="19593"/>
  <c r="Y20" i="19593"/>
  <c r="Z20" i="19593"/>
  <c r="AA20" i="19593"/>
  <c r="AB20" i="19593"/>
  <c r="AC20" i="19593"/>
  <c r="S24" i="19593"/>
  <c r="T24" i="19593"/>
  <c r="U24" i="19593"/>
  <c r="V24" i="19593"/>
  <c r="W24" i="19593"/>
  <c r="X24" i="19593"/>
  <c r="Y24" i="19593"/>
  <c r="Z24" i="19593"/>
  <c r="AA24" i="19593"/>
  <c r="AB24" i="19593"/>
  <c r="AC24" i="19593"/>
  <c r="S25" i="19593"/>
  <c r="T25" i="19593"/>
  <c r="U25" i="19593"/>
  <c r="V25" i="19593"/>
  <c r="W25" i="19593"/>
  <c r="X25" i="19593"/>
  <c r="Y25" i="19593"/>
  <c r="Z25" i="19593"/>
  <c r="AA25" i="19593"/>
  <c r="AB25" i="19593"/>
  <c r="AC25" i="19593"/>
  <c r="S26" i="19593"/>
  <c r="T26" i="19593"/>
  <c r="U26" i="19593"/>
  <c r="V26" i="19593"/>
  <c r="W26" i="19593"/>
  <c r="X26" i="19593"/>
  <c r="Y26" i="19593"/>
  <c r="Z26" i="19593"/>
  <c r="AA26" i="19593"/>
  <c r="AB26" i="19593"/>
  <c r="AC26" i="19593"/>
  <c r="S30" i="19593"/>
  <c r="T30" i="19593"/>
  <c r="U30" i="19593"/>
  <c r="V30" i="19593"/>
  <c r="W30" i="19593"/>
  <c r="X30" i="19593"/>
  <c r="Y30" i="19593"/>
  <c r="Z30" i="19593"/>
  <c r="AA30" i="19593"/>
  <c r="AB30" i="19593"/>
  <c r="AC30" i="19593"/>
  <c r="S34" i="19593"/>
  <c r="T34" i="19593"/>
  <c r="U34" i="19593"/>
  <c r="V34" i="19593"/>
  <c r="W34" i="19593"/>
  <c r="X34" i="19593"/>
  <c r="Y34" i="19593"/>
  <c r="Z34" i="19593"/>
  <c r="AA34" i="19593"/>
  <c r="AB34" i="19593"/>
  <c r="AC34" i="19593"/>
  <c r="S35" i="19593"/>
  <c r="T35" i="19593"/>
  <c r="U35" i="19593"/>
  <c r="V35" i="19593"/>
  <c r="W35" i="19593"/>
  <c r="X35" i="19593"/>
  <c r="Y35" i="19593"/>
  <c r="Z35" i="19593"/>
  <c r="AA35" i="19593"/>
  <c r="AB35" i="19593"/>
  <c r="AC35" i="19593"/>
  <c r="S36" i="19593"/>
  <c r="T36" i="19593"/>
  <c r="U36" i="19593"/>
  <c r="V36" i="19593"/>
  <c r="W36" i="19593"/>
  <c r="X36" i="19593"/>
  <c r="Y36" i="19593"/>
  <c r="Z36" i="19593"/>
  <c r="AA36" i="19593"/>
  <c r="AB36" i="19593"/>
  <c r="AC36" i="19593"/>
  <c r="S40" i="19593"/>
  <c r="T40" i="19593"/>
  <c r="U40" i="19593"/>
  <c r="V40" i="19593"/>
  <c r="W40" i="19593"/>
  <c r="X40" i="19593"/>
  <c r="Y40" i="19593"/>
  <c r="Z40" i="19593"/>
  <c r="AA40" i="19593"/>
  <c r="AB40" i="19593"/>
  <c r="AC40" i="19593"/>
  <c r="S44" i="19593"/>
  <c r="T44" i="19593"/>
  <c r="U44" i="19593"/>
  <c r="V44" i="19593"/>
  <c r="W44" i="19593"/>
  <c r="X44" i="19593"/>
  <c r="Y44" i="19593"/>
  <c r="Z44" i="19593"/>
  <c r="AA44" i="19593"/>
  <c r="AB44" i="19593"/>
  <c r="AC44" i="19593"/>
  <c r="S48" i="19593"/>
  <c r="T48" i="19593"/>
  <c r="U48" i="19593"/>
  <c r="V48" i="19593"/>
  <c r="W48" i="19593"/>
  <c r="X48" i="19593"/>
  <c r="Y48" i="19593"/>
  <c r="Z48" i="19593"/>
  <c r="AA48" i="19593"/>
  <c r="AB48" i="19593"/>
  <c r="AC48" i="19593"/>
  <c r="S57" i="19593"/>
  <c r="T57" i="19593"/>
  <c r="U57" i="19593"/>
  <c r="V57" i="19593"/>
  <c r="W57" i="19593"/>
  <c r="X57" i="19593"/>
  <c r="Y57" i="19593"/>
  <c r="Z57" i="19593"/>
  <c r="AA57" i="19593"/>
  <c r="AB57" i="19593"/>
  <c r="AC57" i="19593"/>
  <c r="R57" i="19593"/>
  <c r="R48" i="19593"/>
  <c r="R44" i="19593"/>
  <c r="R40" i="19593"/>
  <c r="R36" i="19593"/>
  <c r="R35" i="19593"/>
  <c r="R34" i="19593"/>
  <c r="R30" i="19593"/>
  <c r="R26" i="19593"/>
  <c r="R25" i="19593"/>
  <c r="R24" i="19593"/>
  <c r="R20" i="19593"/>
  <c r="R19" i="19593"/>
  <c r="R18" i="19593"/>
  <c r="R14" i="19593"/>
  <c r="R13" i="19593"/>
  <c r="R12" i="19593"/>
  <c r="R8" i="19593"/>
  <c r="R7" i="19593"/>
  <c r="R6" i="19593"/>
  <c r="N88" i="19584"/>
  <c r="O267" i="2819" l="1"/>
  <c r="N267" i="2819"/>
  <c r="M267" i="2819"/>
  <c r="L267" i="2819"/>
  <c r="K267" i="2819"/>
  <c r="J267" i="2819"/>
  <c r="I267" i="2819"/>
  <c r="H267" i="2819"/>
  <c r="G267" i="2819"/>
  <c r="F267" i="2819"/>
  <c r="E267" i="2819"/>
  <c r="D267" i="2819"/>
  <c r="O267" i="523"/>
  <c r="N267" i="523"/>
  <c r="M267" i="523"/>
  <c r="L267" i="523"/>
  <c r="K267" i="523"/>
  <c r="J267" i="523"/>
  <c r="I267" i="523"/>
  <c r="H267" i="523"/>
  <c r="G267" i="523"/>
  <c r="F267" i="523"/>
  <c r="E267" i="523"/>
  <c r="D267" i="523"/>
  <c r="P44" i="19605"/>
  <c r="O44" i="19605"/>
  <c r="N44" i="19605"/>
  <c r="M44" i="19605"/>
  <c r="L44" i="19605"/>
  <c r="K44" i="19605"/>
  <c r="J44" i="19605"/>
  <c r="I44" i="19605"/>
  <c r="H44" i="19605"/>
  <c r="G44" i="19605"/>
  <c r="F44" i="19605"/>
  <c r="E275" i="2316"/>
  <c r="F275" i="2316"/>
  <c r="G275" i="2316"/>
  <c r="H275" i="2316"/>
  <c r="I275" i="2316"/>
  <c r="J275" i="2316"/>
  <c r="K275" i="2316"/>
  <c r="L275" i="2316"/>
  <c r="M275" i="2316"/>
  <c r="N275" i="2316"/>
  <c r="O275" i="2316"/>
  <c r="D275" i="2316"/>
  <c r="D8" i="2316" l="1"/>
  <c r="B6" i="19585"/>
  <c r="B9" i="19585"/>
  <c r="N20" i="3" l="1"/>
  <c r="N21" i="3"/>
  <c r="N22" i="3"/>
  <c r="D8" i="3"/>
  <c r="E8" i="3"/>
  <c r="F8" i="3"/>
  <c r="G8" i="3"/>
  <c r="H8" i="3"/>
  <c r="I8" i="3"/>
  <c r="J8" i="3"/>
  <c r="K8" i="3"/>
  <c r="L8" i="3"/>
  <c r="M8" i="3"/>
  <c r="C8" i="3"/>
  <c r="B8" i="3"/>
  <c r="I20" i="19602" l="1"/>
  <c r="H20" i="19602"/>
  <c r="N131" i="19584" l="1"/>
  <c r="N129" i="19584"/>
  <c r="N128" i="19584"/>
  <c r="N127" i="19584"/>
  <c r="N124" i="19584"/>
  <c r="N122" i="19584"/>
  <c r="N121" i="19584"/>
  <c r="N120" i="19584"/>
  <c r="N118" i="19584"/>
  <c r="N117" i="19584"/>
  <c r="N116" i="19584"/>
  <c r="N115" i="19584"/>
  <c r="N114" i="19584"/>
  <c r="N132" i="19584" l="1"/>
  <c r="N123" i="19584"/>
  <c r="N125" i="19584" s="1"/>
  <c r="N130" i="19584"/>
  <c r="O8" i="2316"/>
  <c r="N8" i="2316"/>
  <c r="M8" i="2316"/>
  <c r="L8" i="2316"/>
  <c r="K8" i="2316"/>
  <c r="J8" i="2316"/>
  <c r="M20" i="19602" l="1"/>
  <c r="L20" i="19602"/>
  <c r="K20" i="19602"/>
  <c r="J20" i="19602"/>
  <c r="G20" i="19602"/>
  <c r="F20" i="19602"/>
  <c r="E20" i="19602"/>
  <c r="D20" i="19602"/>
  <c r="C20" i="19602"/>
  <c r="B20" i="19602"/>
  <c r="N19" i="19602"/>
  <c r="N18" i="19602"/>
  <c r="N17" i="19602"/>
  <c r="N16" i="19602"/>
  <c r="N15" i="19602"/>
  <c r="M14" i="19602"/>
  <c r="L14" i="19602"/>
  <c r="K14" i="19602"/>
  <c r="J14" i="19602"/>
  <c r="I14" i="19602"/>
  <c r="I21" i="19602" s="1"/>
  <c r="I22" i="19602" s="1"/>
  <c r="H14" i="19602"/>
  <c r="H21" i="19602" s="1"/>
  <c r="H22" i="19602" s="1"/>
  <c r="G14" i="19602"/>
  <c r="F14" i="19602"/>
  <c r="E14" i="19602"/>
  <c r="D14" i="19602"/>
  <c r="C14" i="19602"/>
  <c r="B14" i="19602"/>
  <c r="N13" i="19602"/>
  <c r="N12" i="19602"/>
  <c r="N11" i="19602"/>
  <c r="N10" i="19602"/>
  <c r="G21" i="19602" l="1"/>
  <c r="G22" i="19602" s="1"/>
  <c r="J21" i="19602"/>
  <c r="J22" i="19602" s="1"/>
  <c r="D21" i="19602"/>
  <c r="D22" i="19602" s="1"/>
  <c r="L21" i="19602"/>
  <c r="L22" i="19602" s="1"/>
  <c r="M21" i="19602"/>
  <c r="M22" i="19602" s="1"/>
  <c r="C21" i="19602"/>
  <c r="C22" i="19602" s="1"/>
  <c r="K21" i="19602"/>
  <c r="K22" i="19602" s="1"/>
  <c r="B21" i="19602"/>
  <c r="B22" i="19602" s="1"/>
  <c r="N14" i="19602"/>
  <c r="E21" i="19602"/>
  <c r="E22" i="19602" s="1"/>
  <c r="F21" i="19602"/>
  <c r="F22" i="19602" s="1"/>
  <c r="N20" i="19602"/>
  <c r="N21" i="19602" l="1"/>
  <c r="N22" i="19602" s="1"/>
  <c r="N12" i="3" l="1"/>
  <c r="N107" i="19584" l="1"/>
  <c r="N106" i="19584"/>
  <c r="N105" i="19584"/>
  <c r="N104" i="19584"/>
  <c r="N93" i="19584"/>
  <c r="N99" i="19584"/>
  <c r="N97" i="19584"/>
  <c r="N95" i="19584"/>
  <c r="N86" i="19584"/>
  <c r="N84" i="19584"/>
  <c r="N82" i="19584"/>
  <c r="N19" i="3"/>
  <c r="N7" i="3"/>
  <c r="N6" i="3"/>
  <c r="N8" i="3" l="1"/>
  <c r="N14" i="3" l="1"/>
  <c r="N15" i="3"/>
  <c r="N16" i="3"/>
  <c r="N133" i="19584" l="1"/>
  <c r="E19" i="19601" l="1"/>
  <c r="D19" i="19601"/>
  <c r="C19" i="19601"/>
  <c r="B19" i="19601"/>
  <c r="N7" i="19600" l="1"/>
  <c r="M19" i="19601" l="1"/>
  <c r="L19" i="19601"/>
  <c r="K19" i="19601"/>
  <c r="J19" i="19601"/>
  <c r="I19" i="19601"/>
  <c r="H19" i="19601"/>
  <c r="G19" i="19601"/>
  <c r="F19" i="19601"/>
  <c r="I8" i="2316" l="1"/>
  <c r="H8" i="2316"/>
  <c r="G8" i="2316"/>
  <c r="F8" i="2316"/>
  <c r="E8" i="2316"/>
  <c r="O125" i="19594" l="1"/>
  <c r="K125" i="19594"/>
  <c r="G125" i="19594"/>
  <c r="C125" i="19594"/>
  <c r="E125" i="19594"/>
  <c r="L125" i="19594"/>
  <c r="D125" i="19594"/>
  <c r="N125" i="19594"/>
  <c r="J125" i="19594"/>
  <c r="F125" i="19594"/>
  <c r="M125" i="19594"/>
  <c r="I125" i="19594"/>
  <c r="H125" i="19594"/>
  <c r="G124" i="19594"/>
  <c r="K124" i="19594"/>
  <c r="C124" i="19594"/>
  <c r="I124" i="19594"/>
  <c r="F124" i="19594"/>
  <c r="N124" i="19594"/>
  <c r="D124" i="19594"/>
  <c r="H124" i="19594"/>
  <c r="L124" i="19594"/>
  <c r="E124" i="19594"/>
  <c r="M124" i="19594"/>
  <c r="J124" i="19594"/>
  <c r="N13" i="3"/>
  <c r="B12" i="19600" l="1"/>
  <c r="M12" i="19600"/>
  <c r="L12" i="19600"/>
  <c r="K12" i="19600"/>
  <c r="J12" i="19600"/>
  <c r="I12" i="19600"/>
  <c r="H12" i="19600"/>
  <c r="G12" i="19600"/>
  <c r="F12" i="19600"/>
  <c r="E12" i="19600"/>
  <c r="D12" i="19600"/>
  <c r="C12" i="19600"/>
  <c r="N11" i="19600"/>
  <c r="N10" i="19600"/>
  <c r="N9" i="19600"/>
  <c r="N8" i="19600"/>
  <c r="N12" i="19600" l="1"/>
</calcChain>
</file>

<file path=xl/comments1.xml><?xml version="1.0" encoding="utf-8"?>
<comments xmlns="http://schemas.openxmlformats.org/spreadsheetml/2006/main">
  <authors>
    <author>Carlos Montes</author>
  </authors>
  <commentList>
    <comment ref="B52" authorId="0" shapeId="0">
      <text>
        <r>
          <rPr>
            <b/>
            <sz val="9"/>
            <color indexed="81"/>
            <rFont val="Tahoma"/>
            <family val="2"/>
          </rPr>
          <t>SIGET:</t>
        </r>
        <r>
          <rPr>
            <sz val="9"/>
            <color indexed="81"/>
            <rFont val="Tahoma"/>
            <family val="2"/>
          </rPr>
          <t xml:space="preserve">
PE encontrado en  medidores en operación</t>
        </r>
      </text>
    </comment>
    <comment ref="B53" authorId="0" shapeId="0">
      <text>
        <r>
          <rPr>
            <b/>
            <sz val="9"/>
            <color indexed="81"/>
            <rFont val="Tahoma"/>
            <family val="2"/>
          </rPr>
          <t>SIGET:</t>
        </r>
        <r>
          <rPr>
            <sz val="9"/>
            <color indexed="81"/>
            <rFont val="Tahoma"/>
            <family val="2"/>
          </rPr>
          <t xml:space="preserve">
PE dejado en medidores nuevos</t>
        </r>
      </text>
    </comment>
  </commentList>
</comments>
</file>

<file path=xl/sharedStrings.xml><?xml version="1.0" encoding="utf-8"?>
<sst xmlns="http://schemas.openxmlformats.org/spreadsheetml/2006/main" count="4659" uniqueCount="987">
  <si>
    <t>CONCEPTO</t>
  </si>
  <si>
    <t>Total Número de Interrupciones</t>
  </si>
  <si>
    <t>Total Número de Interrupciones Programadas</t>
  </si>
  <si>
    <t>Total Número de Interrupciones No Programadas</t>
  </si>
  <si>
    <t>III. INDICES DE CALIDAD EN EL SERVICIO</t>
  </si>
  <si>
    <t>Total Número de Reclamos</t>
  </si>
  <si>
    <t>Número de Reclamos Pendientes de Resolver</t>
  </si>
  <si>
    <t>Número de Reclamos que No Proceden</t>
  </si>
  <si>
    <t>Total de Interrupciones Compensadas</t>
  </si>
  <si>
    <t>Monto Total de Interrupciones Compensadas</t>
  </si>
  <si>
    <t>Total de Horas Compensadas a Usuarios Finales</t>
  </si>
  <si>
    <t>Número de Usuarios sin Medidor</t>
  </si>
  <si>
    <t>CLASIFICACIÓN TARIFARIA</t>
  </si>
  <si>
    <t>1.2.- PEQUEÑAS DEMANDAS (GENERAL)</t>
  </si>
  <si>
    <t>1.3.- PEQUEÑAS DEMANDAS (ALUMBRADO PUBLICO)</t>
  </si>
  <si>
    <t>2.1.-MEDIDOR ELECTROMECANICO SIN MEDICION DE POTENCIA</t>
  </si>
  <si>
    <t>2.2- MEDIDOR ELECTROMECANICO CON MEDICION DEPOTENCIA</t>
  </si>
  <si>
    <t>2.3 - CON MEDIDOR HORARIO</t>
  </si>
  <si>
    <t>3.3.- SERVICIOS ESPECIALES</t>
  </si>
  <si>
    <t>TOTAL</t>
  </si>
  <si>
    <t>2.4.- SERVICIOS ESPECIALES (RAYOS X)</t>
  </si>
  <si>
    <t>BAJA TENSIÓN</t>
  </si>
  <si>
    <t xml:space="preserve">1.4.- SERVICIOS ESPECIALES </t>
  </si>
  <si>
    <t>3.1.- CON MEDIDOR  HORARIO</t>
  </si>
  <si>
    <t>3.2.- CON  MEDIDOR  ELECTROMECÁNICO</t>
  </si>
  <si>
    <t>TOTAL ABONADOS GRANDES DEMANDAS - MEDIA TENSION</t>
  </si>
  <si>
    <t>BAJA TENSION</t>
  </si>
  <si>
    <t>TOTAL BAJA TENSION</t>
  </si>
  <si>
    <t>MEDIA TENSION</t>
  </si>
  <si>
    <t>TOTAL MEDIA TENSION</t>
  </si>
  <si>
    <t xml:space="preserve">CONCEPTO </t>
  </si>
  <si>
    <t>Número de Reclamos Resueltos a Favor de Usuarios</t>
  </si>
  <si>
    <t>TOTAL POTENCIA CONTRATADA DISTRIBUIDORA</t>
  </si>
  <si>
    <t>AREA GEOGRAFICA</t>
  </si>
  <si>
    <t>Municipio</t>
  </si>
  <si>
    <t>ALTA</t>
  </si>
  <si>
    <t>Porcentaje de Facturación Estimada (IFE)</t>
  </si>
  <si>
    <t>1. Indicadores técnicos</t>
  </si>
  <si>
    <t>FEBnoper</t>
  </si>
  <si>
    <t>FECCnoper</t>
  </si>
  <si>
    <t>Ntrgper</t>
  </si>
  <si>
    <t>Nrgtot</t>
  </si>
  <si>
    <t>Valor</t>
  </si>
  <si>
    <t>Unidades</t>
  </si>
  <si>
    <t>2. Informe campaña de medición:</t>
  </si>
  <si>
    <t>Mediciones/mes</t>
  </si>
  <si>
    <t>Ene</t>
  </si>
  <si>
    <t>Mar</t>
  </si>
  <si>
    <t>Abr</t>
  </si>
  <si>
    <t>May</t>
  </si>
  <si>
    <t>Jun</t>
  </si>
  <si>
    <t>FEBNoPer Urbano</t>
  </si>
  <si>
    <t>Tolerancia Maxima</t>
  </si>
  <si>
    <t>(Internas sin fuerza mayor)</t>
  </si>
  <si>
    <t>Total Número de Interrupciones Externas</t>
  </si>
  <si>
    <t>Monto Total de Interrupciones Compensadas ($)</t>
  </si>
  <si>
    <t>Total de MWh Compensado a Usuarios Finales</t>
  </si>
  <si>
    <t>Nota: La compensación a usuarios finales incluye todas las interrupciones menores y mayores de tres minutos.</t>
  </si>
  <si>
    <t>Numero de mediciones remitidas a  SIGET</t>
  </si>
  <si>
    <t>Mediciones que no se realizaron</t>
  </si>
  <si>
    <t>Mediciones Realizadas</t>
  </si>
  <si>
    <t>Mediciones Validas</t>
  </si>
  <si>
    <t>Mediciones Inválidas</t>
  </si>
  <si>
    <t>Registros de Armónicos</t>
  </si>
  <si>
    <t xml:space="preserve">Número de registros Totales </t>
  </si>
  <si>
    <t xml:space="preserve">Numero de registros validos </t>
  </si>
  <si>
    <t xml:space="preserve">Registros fuera de Tolerancia </t>
  </si>
  <si>
    <t>Porcentaje de Registros fuera de Tolerancia</t>
  </si>
  <si>
    <t>Registros Dentro de Tolerancia</t>
  </si>
  <si>
    <t>Porcentaje de Registros dentro de Tolerancia</t>
  </si>
  <si>
    <t>Registros de Flicker</t>
  </si>
  <si>
    <t>Porcentaje de registros Fuera de Tolerancia</t>
  </si>
  <si>
    <t>Remediciones</t>
  </si>
  <si>
    <t>Indicador de Conexiónes de servicio ( COSE )</t>
  </si>
  <si>
    <t>INDICADOR</t>
  </si>
  <si>
    <t>Limite Siget</t>
  </si>
  <si>
    <t>COSE</t>
  </si>
  <si>
    <t>MEDIA</t>
  </si>
  <si>
    <t>BAJA</t>
  </si>
  <si>
    <t>Porcentaje Usuarios Reconectados Después de una Interrupción  ( USRE )</t>
  </si>
  <si>
    <t>USRE</t>
  </si>
  <si>
    <t>Reconexión de Suministro (RCSU)</t>
  </si>
  <si>
    <t>RCSU</t>
  </si>
  <si>
    <t>IFE</t>
  </si>
  <si>
    <t>Porcentaje errores de facturación ( IPE )</t>
  </si>
  <si>
    <t>IPE</t>
  </si>
  <si>
    <t>Porcentaje de Reclamos (PRU )</t>
  </si>
  <si>
    <t>PRUi</t>
  </si>
  <si>
    <t>PRUc</t>
  </si>
  <si>
    <t>PRUt</t>
  </si>
  <si>
    <t>Porcentaje de Resolución de Reclamos  (PRA)</t>
  </si>
  <si>
    <t>PRA.</t>
  </si>
  <si>
    <t>Tiempo Promedio de Procesamiento ( TPA )</t>
  </si>
  <si>
    <t xml:space="preserve">TPA </t>
  </si>
  <si>
    <t>Respuesta a las Consultas de los Usuarios (RCUS)</t>
  </si>
  <si>
    <t>RCUS</t>
  </si>
  <si>
    <t>Indicador de Conexiones de Servicio ( COSE )</t>
  </si>
  <si>
    <t>Limite</t>
  </si>
  <si>
    <t>Porcentaje de Reclamos (PRU)</t>
  </si>
  <si>
    <t>Respuesta a las Consultas de los Usuarios ( RCUS )</t>
  </si>
  <si>
    <t>UNIDAD</t>
  </si>
  <si>
    <t>No. de Empleados</t>
  </si>
  <si>
    <t>Total de Kms. de Línea de Distribución</t>
  </si>
  <si>
    <t xml:space="preserve">Total de Kms. de Línea de Baja Tensión </t>
  </si>
  <si>
    <t>Total de Kms. de Línea de Media Tensión</t>
  </si>
  <si>
    <t>Total de Pérdidas de Distribución</t>
  </si>
  <si>
    <t>Total de Pérdidas Técnicas</t>
  </si>
  <si>
    <t>Total de Pérdidas No Técnicas</t>
  </si>
  <si>
    <t>Número de Vehículos de la Empresa</t>
  </si>
  <si>
    <t>Costos de Entrenamiento (Capacitación) de los Empleados</t>
  </si>
  <si>
    <t>Anual 15</t>
  </si>
  <si>
    <t>Feb</t>
  </si>
  <si>
    <t>Mes</t>
  </si>
  <si>
    <t>Enero</t>
  </si>
  <si>
    <t>Febrero</t>
  </si>
  <si>
    <t>Marzo</t>
  </si>
  <si>
    <t>Abril</t>
  </si>
  <si>
    <t>Mayo</t>
  </si>
  <si>
    <t>Junio</t>
  </si>
  <si>
    <t>Julio</t>
  </si>
  <si>
    <t>Agosto</t>
  </si>
  <si>
    <t>Septiembre</t>
  </si>
  <si>
    <t>Noviembre</t>
  </si>
  <si>
    <t>Diciembre</t>
  </si>
  <si>
    <t>Total</t>
  </si>
  <si>
    <t>POTENCIA FACTURADA</t>
  </si>
  <si>
    <t>POTENCIA CONTRATADA</t>
  </si>
  <si>
    <t>POTENCIA REGISTRADA</t>
  </si>
  <si>
    <t xml:space="preserve">*LA INFORMACIÓN ESTADISTICA INCLUYE LAS RECTIFICACIONES DE  FACTURAS </t>
  </si>
  <si>
    <t xml:space="preserve">ENERO </t>
  </si>
  <si>
    <t>FEBRERO</t>
  </si>
  <si>
    <t>MARZO</t>
  </si>
  <si>
    <t>ABRIL</t>
  </si>
  <si>
    <t>MAYO</t>
  </si>
  <si>
    <t>JUNIO</t>
  </si>
  <si>
    <t>JULIO</t>
  </si>
  <si>
    <t>AGOSTO</t>
  </si>
  <si>
    <t>SEPTIEMBRE</t>
  </si>
  <si>
    <t>OCTUBRE</t>
  </si>
  <si>
    <t>NOVIEMBRE</t>
  </si>
  <si>
    <t>DICIEMBRE</t>
  </si>
  <si>
    <t>CAESS</t>
  </si>
  <si>
    <t>CLESA</t>
  </si>
  <si>
    <t>EXCELERGY*</t>
  </si>
  <si>
    <t>CEL*</t>
  </si>
  <si>
    <t>ABRUZZO*</t>
  </si>
  <si>
    <t>TOTAL MWh</t>
  </si>
  <si>
    <t>AP</t>
  </si>
  <si>
    <t>DENSIDAD DE CARGA BAJA</t>
  </si>
  <si>
    <t>DENSIDAD DE CARGA ALTA</t>
  </si>
  <si>
    <t>N/A</t>
  </si>
  <si>
    <t>PERIODO</t>
  </si>
  <si>
    <t>Interrupciones Programadas</t>
  </si>
  <si>
    <t>Interrupciones No Programadas</t>
  </si>
  <si>
    <t>Atribuibles a la Distribuidora</t>
  </si>
  <si>
    <t>No atribuibles a la Distribuidora</t>
  </si>
  <si>
    <t>Interrupciones</t>
  </si>
  <si>
    <t>Usuarios</t>
  </si>
  <si>
    <t>Monto</t>
  </si>
  <si>
    <t xml:space="preserve">Octubre </t>
  </si>
  <si>
    <t>feb</t>
  </si>
  <si>
    <t>FEBNoPer Rural</t>
  </si>
  <si>
    <t>FEBNoPer Global</t>
  </si>
  <si>
    <t>4. Total de Interrupciones, externas e internas, menores y mayores de 3 minutos</t>
  </si>
  <si>
    <t>FMIKusfm</t>
  </si>
  <si>
    <t>TTIKusfm</t>
  </si>
  <si>
    <t>FMIKrsfm</t>
  </si>
  <si>
    <t>TTIKrsfm</t>
  </si>
  <si>
    <t>ENSFMIKu</t>
  </si>
  <si>
    <t>ENSTTIKu</t>
  </si>
  <si>
    <t>ENSFMIKr</t>
  </si>
  <si>
    <t>ENSTTIKr</t>
  </si>
  <si>
    <t>ENSSAIFISistemaU</t>
  </si>
  <si>
    <t>ENSSAIFISistemaR</t>
  </si>
  <si>
    <t>ENSSAIDISistemaU</t>
  </si>
  <si>
    <t>ENSSAIDISistemaR</t>
  </si>
  <si>
    <t>FMIKutot</t>
  </si>
  <si>
    <t>TTIKutot</t>
  </si>
  <si>
    <t>FMIKrtot</t>
  </si>
  <si>
    <t>TTIKrtot</t>
  </si>
  <si>
    <t>ENSFMIKutot</t>
  </si>
  <si>
    <t>ENSTTIKutot</t>
  </si>
  <si>
    <t>ENSFMIKrtot</t>
  </si>
  <si>
    <t>ENSTTIKrtot</t>
  </si>
  <si>
    <t>ENSSAIFISistemaUtot</t>
  </si>
  <si>
    <t>ENSSAIFISistemaRtot</t>
  </si>
  <si>
    <t>ENSSAIDISistemaUtot</t>
  </si>
  <si>
    <t>ENSSAIDISistemaRtot</t>
  </si>
  <si>
    <t>SAIDIusfm</t>
  </si>
  <si>
    <t>SAIDIrsfm</t>
  </si>
  <si>
    <t>SAIDIutot</t>
  </si>
  <si>
    <t>SAIDIrtot</t>
  </si>
  <si>
    <t>SAIFIusfm</t>
  </si>
  <si>
    <t>SAIFIrsfm</t>
  </si>
  <si>
    <t>SAIFIutot</t>
  </si>
  <si>
    <t>SAIFIrtot</t>
  </si>
  <si>
    <t>Cantidad de veces</t>
  </si>
  <si>
    <t>Horas</t>
  </si>
  <si>
    <t>kWh</t>
  </si>
  <si>
    <t>El siguiente balance de pérdidas tiene como objetivo validar las desviaciones de energía, donde las venta no ha sido ajustada bajo los mismos criterios de la compra, ya que proviene del Sistema de Facturación de la empresa, por tanto los valores  de Pérdidas mostrados en el siguiente cuadro no corresponden a valor de pérdidas de la empresa.</t>
  </si>
  <si>
    <t>Compras Mdo. Mayorista</t>
  </si>
  <si>
    <t>Retiros Comercializadores</t>
  </si>
  <si>
    <t>Compras Pequeños Generadores</t>
  </si>
  <si>
    <t>Compra Intercambio</t>
  </si>
  <si>
    <t>Total compras</t>
  </si>
  <si>
    <t>Venta a usuarios finales *</t>
  </si>
  <si>
    <t>Retiro de Terceros **</t>
  </si>
  <si>
    <t>Ventas a usuarios comercializados</t>
  </si>
  <si>
    <t>Autoconsumo *</t>
  </si>
  <si>
    <t>Ventas Pequeños Generadores</t>
  </si>
  <si>
    <t>Total Retiros</t>
  </si>
  <si>
    <t>Pérdidas</t>
  </si>
  <si>
    <t>% de pérdidas</t>
  </si>
  <si>
    <t>* Facturación Comercial en ciclo de lectura.</t>
  </si>
  <si>
    <t>** Venta por intercambios de energía transportada sobre red propia.</t>
  </si>
  <si>
    <t>Jul</t>
  </si>
  <si>
    <t>Agos</t>
  </si>
  <si>
    <t>Sept</t>
  </si>
  <si>
    <t>Oct</t>
  </si>
  <si>
    <t>Nov</t>
  </si>
  <si>
    <t>Dic</t>
  </si>
  <si>
    <t>Feb.</t>
  </si>
  <si>
    <t>Mar.</t>
  </si>
  <si>
    <t>Abr.</t>
  </si>
  <si>
    <t>May.</t>
  </si>
  <si>
    <t>Jun.</t>
  </si>
  <si>
    <t>Jul.</t>
  </si>
  <si>
    <t>Ago.</t>
  </si>
  <si>
    <t>Sep.</t>
  </si>
  <si>
    <t>Oct.</t>
  </si>
  <si>
    <t>Nov.</t>
  </si>
  <si>
    <t>Dic.</t>
  </si>
  <si>
    <t>1.1 -  RESIDENCIAL</t>
  </si>
  <si>
    <t>1.1.1 -  RESIDENCIAL CONSUMO CERO</t>
  </si>
  <si>
    <t>TOTAL RESIDENCIAL</t>
  </si>
  <si>
    <t>3- GRANDES DEMANDAS ( &gt; 50 kW)</t>
  </si>
  <si>
    <t>MEDIA     TENSION</t>
  </si>
  <si>
    <t>4.1.-MEDIDOR ELECTROMECANICO SIN MEDICION DE POTENCIA</t>
  </si>
  <si>
    <t>4.2-MEDIDOR ELECTROMECANICO CON MEDICION DEPOTENCIA</t>
  </si>
  <si>
    <t>4.3.- CON MEDICION HORARIA</t>
  </si>
  <si>
    <t>4.4.- SERVICIOS ESPECIALES (RAYOS X)</t>
  </si>
  <si>
    <t>5- GRANDES DEMANDAS ( &gt; 50 kW)</t>
  </si>
  <si>
    <t>5.1.- CON MEDIDOR  HORARIO</t>
  </si>
  <si>
    <t>5.2.- CON  MEDIDOR  ELECTROMECÁNICO</t>
  </si>
  <si>
    <t>5.3.- SERVICIOS ESPECIALES</t>
  </si>
  <si>
    <t>TOTAL ABONADOS</t>
  </si>
  <si>
    <t xml:space="preserve"> TOTAL RESIDENCIAL</t>
  </si>
  <si>
    <t>TOTAL  PEQUEÑAS DEMANDAS</t>
  </si>
  <si>
    <t>TOTAL MEDIANAS DEMANDAS - BAJA TENSION</t>
  </si>
  <si>
    <t>3. GRANDES DEMANDAS ( &gt; 50 kW)</t>
  </si>
  <si>
    <t>TOTAL GRANDES DEMANDAS - BAJA TENSION</t>
  </si>
  <si>
    <t>TOTAL   BAJA TENSION</t>
  </si>
  <si>
    <t>TOTAL MEDIANAS DEMANDAS - MEDIA TENSION</t>
  </si>
  <si>
    <t>6- SERVICIOS ESPECIALES PROV.POR CONSTRUCCIÓN</t>
  </si>
  <si>
    <t>II. INTERRUPCIONES DEL SERVICIO - AÑO 2017</t>
  </si>
  <si>
    <t>PE</t>
  </si>
  <si>
    <t>Porcentaje Promedio de los Equipos de Medición (PE )</t>
  </si>
  <si>
    <t>PEe</t>
  </si>
  <si>
    <t>PEd</t>
  </si>
  <si>
    <t>Ver fórmula de artículo 72, letra g, romano i, de las Normas de Calidad</t>
  </si>
  <si>
    <t>Porcentaje de Equipos de Medición Fuera de Tolerancia (PEFT )</t>
  </si>
  <si>
    <t>PEFT</t>
  </si>
  <si>
    <t>%</t>
  </si>
  <si>
    <t>Registros de Regulación de tensión</t>
  </si>
  <si>
    <t>MEDIANAS DEMANDAS ( 10 &lt; kW ≤ 50 )</t>
  </si>
  <si>
    <t>GRANDES DEMANDAS ( &gt; 50 kW)</t>
  </si>
  <si>
    <t>ene.</t>
  </si>
  <si>
    <t>feb.</t>
  </si>
  <si>
    <t>mar.</t>
  </si>
  <si>
    <t>abr.</t>
  </si>
  <si>
    <t>may.</t>
  </si>
  <si>
    <t>jun.</t>
  </si>
  <si>
    <t>jul.</t>
  </si>
  <si>
    <t>ago.</t>
  </si>
  <si>
    <t>sep.</t>
  </si>
  <si>
    <t>oct.</t>
  </si>
  <si>
    <t>nov.</t>
  </si>
  <si>
    <t>dic.</t>
  </si>
  <si>
    <t>C01</t>
  </si>
  <si>
    <t>C02</t>
  </si>
  <si>
    <t>C03</t>
  </si>
  <si>
    <t>C04</t>
  </si>
  <si>
    <t>C05</t>
  </si>
  <si>
    <t>C06</t>
  </si>
  <si>
    <t>C07</t>
  </si>
  <si>
    <t>Departamento</t>
  </si>
  <si>
    <t>Ahuachapán</t>
  </si>
  <si>
    <t>0101</t>
  </si>
  <si>
    <t>Apaneca</t>
  </si>
  <si>
    <t>0102</t>
  </si>
  <si>
    <t>Atiquizaya</t>
  </si>
  <si>
    <t>0103</t>
  </si>
  <si>
    <t>Concepción de Ataco</t>
  </si>
  <si>
    <t>0104</t>
  </si>
  <si>
    <t>El Refugio</t>
  </si>
  <si>
    <t>0105</t>
  </si>
  <si>
    <t>Guaymango</t>
  </si>
  <si>
    <t>0106</t>
  </si>
  <si>
    <t>Jujutla</t>
  </si>
  <si>
    <t>0107</t>
  </si>
  <si>
    <t>San Francisco Menéndez</t>
  </si>
  <si>
    <t>0108</t>
  </si>
  <si>
    <t>San Lorenzo</t>
  </si>
  <si>
    <t>0109</t>
  </si>
  <si>
    <t>San Pedro Puxtla</t>
  </si>
  <si>
    <t>0110</t>
  </si>
  <si>
    <t>Tacuba</t>
  </si>
  <si>
    <t>0111</t>
  </si>
  <si>
    <t>Turín</t>
  </si>
  <si>
    <t>0112</t>
  </si>
  <si>
    <t>Cabañas</t>
  </si>
  <si>
    <t>Cinquera</t>
  </si>
  <si>
    <t>0901</t>
  </si>
  <si>
    <t>Dolores</t>
  </si>
  <si>
    <t>0909</t>
  </si>
  <si>
    <t>Guacotecti</t>
  </si>
  <si>
    <t>0902</t>
  </si>
  <si>
    <t>Ilobasco</t>
  </si>
  <si>
    <t>0903</t>
  </si>
  <si>
    <t>Jutiapa</t>
  </si>
  <si>
    <t>0904</t>
  </si>
  <si>
    <t>San Isidro</t>
  </si>
  <si>
    <t>0905</t>
  </si>
  <si>
    <t>Sensuntepeque</t>
  </si>
  <si>
    <t>0906</t>
  </si>
  <si>
    <t>Tejutepeque</t>
  </si>
  <si>
    <t>0907</t>
  </si>
  <si>
    <t>Victoria</t>
  </si>
  <si>
    <t>0908</t>
  </si>
  <si>
    <t>Chalatenango</t>
  </si>
  <si>
    <t>Agua Caliente</t>
  </si>
  <si>
    <t>0401</t>
  </si>
  <si>
    <t>Arcatao</t>
  </si>
  <si>
    <t>0402</t>
  </si>
  <si>
    <t>Azacualpa</t>
  </si>
  <si>
    <t>0403</t>
  </si>
  <si>
    <t>Cancasque</t>
  </si>
  <si>
    <t>0427</t>
  </si>
  <si>
    <t>0407</t>
  </si>
  <si>
    <t>Citalá</t>
  </si>
  <si>
    <t>0404</t>
  </si>
  <si>
    <t>Comalapa</t>
  </si>
  <si>
    <t>0405</t>
  </si>
  <si>
    <t>Concepción Quezaltepeque</t>
  </si>
  <si>
    <t>0406</t>
  </si>
  <si>
    <t>Dulce Nombre de Maria</t>
  </si>
  <si>
    <t>0408</t>
  </si>
  <si>
    <t>El Carrizal</t>
  </si>
  <si>
    <t>0409</t>
  </si>
  <si>
    <t>El Paraíso</t>
  </si>
  <si>
    <t>0410</t>
  </si>
  <si>
    <t>La Laguna</t>
  </si>
  <si>
    <t>0411</t>
  </si>
  <si>
    <t>La Palma</t>
  </si>
  <si>
    <t>0412</t>
  </si>
  <si>
    <t>La Reina</t>
  </si>
  <si>
    <t>0413</t>
  </si>
  <si>
    <t>Las Flores</t>
  </si>
  <si>
    <t>0428</t>
  </si>
  <si>
    <t>Las Vueltas</t>
  </si>
  <si>
    <t>0414</t>
  </si>
  <si>
    <t>Nombre de Jesús</t>
  </si>
  <si>
    <t>0415</t>
  </si>
  <si>
    <t>Nueva Concepción</t>
  </si>
  <si>
    <t>0416</t>
  </si>
  <si>
    <t>Nueva Trinidad</t>
  </si>
  <si>
    <t>0417</t>
  </si>
  <si>
    <t>Ojos de Agua</t>
  </si>
  <si>
    <t>0418</t>
  </si>
  <si>
    <t>Potonico</t>
  </si>
  <si>
    <t>0419</t>
  </si>
  <si>
    <t>San antinio de la Cruz</t>
  </si>
  <si>
    <t>0420</t>
  </si>
  <si>
    <t>San Antonio los Ranchos</t>
  </si>
  <si>
    <t>0421</t>
  </si>
  <si>
    <t>San Fernando</t>
  </si>
  <si>
    <t>0422</t>
  </si>
  <si>
    <t>San Francisco Lempa</t>
  </si>
  <si>
    <t>0423</t>
  </si>
  <si>
    <t>San Francisco Morazán</t>
  </si>
  <si>
    <t>0424</t>
  </si>
  <si>
    <t>San Ignacio</t>
  </si>
  <si>
    <t>0425</t>
  </si>
  <si>
    <t>San Isidro Labrador</t>
  </si>
  <si>
    <t>0426</t>
  </si>
  <si>
    <t>San Luis del Carmen</t>
  </si>
  <si>
    <t>0429</t>
  </si>
  <si>
    <t>San Miguel de Mercedes</t>
  </si>
  <si>
    <t>0430</t>
  </si>
  <si>
    <t>San Rafael</t>
  </si>
  <si>
    <t>0431</t>
  </si>
  <si>
    <t>Santa Rita</t>
  </si>
  <si>
    <t>0432</t>
  </si>
  <si>
    <t>Tejutla</t>
  </si>
  <si>
    <t>0433</t>
  </si>
  <si>
    <t>Cuscatlán</t>
  </si>
  <si>
    <t>Candelaría</t>
  </si>
  <si>
    <t>0701</t>
  </si>
  <si>
    <t>Cojutepeque</t>
  </si>
  <si>
    <t>0702</t>
  </si>
  <si>
    <t>El Carmen</t>
  </si>
  <si>
    <t>0703</t>
  </si>
  <si>
    <t>El Rosario</t>
  </si>
  <si>
    <t>0704</t>
  </si>
  <si>
    <t>Monte San Juan</t>
  </si>
  <si>
    <t>0705</t>
  </si>
  <si>
    <t>Oratorio de Concepción</t>
  </si>
  <si>
    <t>0706</t>
  </si>
  <si>
    <t>San Bartolomé Perulapia</t>
  </si>
  <si>
    <t>0707</t>
  </si>
  <si>
    <t>San Cristóbal</t>
  </si>
  <si>
    <t>0708</t>
  </si>
  <si>
    <t>San José Guayabal</t>
  </si>
  <si>
    <t>0709</t>
  </si>
  <si>
    <t>San Pedro Perulapán</t>
  </si>
  <si>
    <t>0710</t>
  </si>
  <si>
    <t>San Rafael Cedros</t>
  </si>
  <si>
    <t>0711</t>
  </si>
  <si>
    <t>San Ramón</t>
  </si>
  <si>
    <t>0712</t>
  </si>
  <si>
    <t>Santa Cruz Analquito</t>
  </si>
  <si>
    <t>0713</t>
  </si>
  <si>
    <t>Santa Cruz Michapa</t>
  </si>
  <si>
    <t>0714</t>
  </si>
  <si>
    <t>Suchitoto</t>
  </si>
  <si>
    <t>0715</t>
  </si>
  <si>
    <t>Tenancingo</t>
  </si>
  <si>
    <t>0716</t>
  </si>
  <si>
    <t>La Libertad</t>
  </si>
  <si>
    <t>Antiguo Cuscatlán</t>
  </si>
  <si>
    <t>0501</t>
  </si>
  <si>
    <t>Chiltiupán</t>
  </si>
  <si>
    <t>0505</t>
  </si>
  <si>
    <t>Ciudad Arce</t>
  </si>
  <si>
    <t>0502</t>
  </si>
  <si>
    <t>Colón</t>
  </si>
  <si>
    <t>0503</t>
  </si>
  <si>
    <t>Comasagua</t>
  </si>
  <si>
    <t>0504</t>
  </si>
  <si>
    <t>Huizúcar</t>
  </si>
  <si>
    <t>0506</t>
  </si>
  <si>
    <t>Jayaque</t>
  </si>
  <si>
    <t>0507</t>
  </si>
  <si>
    <t>Jicalapa</t>
  </si>
  <si>
    <t>0508</t>
  </si>
  <si>
    <t>0509</t>
  </si>
  <si>
    <t>Nuevo Cuscatlán</t>
  </si>
  <si>
    <t>0510</t>
  </si>
  <si>
    <t>Quezaltepeque</t>
  </si>
  <si>
    <t>0512</t>
  </si>
  <si>
    <t>Sacacoyo</t>
  </si>
  <si>
    <t>0513</t>
  </si>
  <si>
    <t>San José Villanueva</t>
  </si>
  <si>
    <t>0514</t>
  </si>
  <si>
    <t>San Juan Opico</t>
  </si>
  <si>
    <t>0515</t>
  </si>
  <si>
    <t>San Matias</t>
  </si>
  <si>
    <t>0516</t>
  </si>
  <si>
    <t>San Pablo Tacachico</t>
  </si>
  <si>
    <t>0517</t>
  </si>
  <si>
    <t>Santa Tecla</t>
  </si>
  <si>
    <t>0511</t>
  </si>
  <si>
    <t>Talnique</t>
  </si>
  <si>
    <t>0519</t>
  </si>
  <si>
    <t>Tamanique</t>
  </si>
  <si>
    <t>0518</t>
  </si>
  <si>
    <t>Teotepeque</t>
  </si>
  <si>
    <t>0520</t>
  </si>
  <si>
    <t>Tepecoyo</t>
  </si>
  <si>
    <t>0521</t>
  </si>
  <si>
    <t>Zaragoza</t>
  </si>
  <si>
    <t>0522</t>
  </si>
  <si>
    <t>La Paz</t>
  </si>
  <si>
    <t>Cuyultitán</t>
  </si>
  <si>
    <t>0801</t>
  </si>
  <si>
    <t>0802</t>
  </si>
  <si>
    <t>Jerusalén</t>
  </si>
  <si>
    <t>0803</t>
  </si>
  <si>
    <t>Mercedes la Ceiba</t>
  </si>
  <si>
    <t>0804</t>
  </si>
  <si>
    <t>Olocuilta</t>
  </si>
  <si>
    <t>0805</t>
  </si>
  <si>
    <t>Paraiso de Osorio</t>
  </si>
  <si>
    <t>0806</t>
  </si>
  <si>
    <t>San Antonio Masahuat</t>
  </si>
  <si>
    <t>0807</t>
  </si>
  <si>
    <t>San Emigdio</t>
  </si>
  <si>
    <t>0808</t>
  </si>
  <si>
    <t>San Francisco Chinameca</t>
  </si>
  <si>
    <t>0809</t>
  </si>
  <si>
    <t>San Juan Nonualco</t>
  </si>
  <si>
    <t>0810</t>
  </si>
  <si>
    <t>San Juan Talpa</t>
  </si>
  <si>
    <t>0811</t>
  </si>
  <si>
    <t>San Juan Tepezontes</t>
  </si>
  <si>
    <t>0812</t>
  </si>
  <si>
    <t>San Luis la Herradura</t>
  </si>
  <si>
    <t>0822</t>
  </si>
  <si>
    <t>San Luis Talpa</t>
  </si>
  <si>
    <t>0813</t>
  </si>
  <si>
    <t>San Miguel Tepezontes</t>
  </si>
  <si>
    <t>0814</t>
  </si>
  <si>
    <t>San Pedro Masahuat</t>
  </si>
  <si>
    <t>0815</t>
  </si>
  <si>
    <t>San Pedro Nonualco</t>
  </si>
  <si>
    <t>0816</t>
  </si>
  <si>
    <t>San Rafael Obrajuelo</t>
  </si>
  <si>
    <t>0817</t>
  </si>
  <si>
    <t>Santa Maria Ostuma</t>
  </si>
  <si>
    <t>0818</t>
  </si>
  <si>
    <t>Santiago Nonualco</t>
  </si>
  <si>
    <t>0819</t>
  </si>
  <si>
    <t>Tapalhuaca</t>
  </si>
  <si>
    <t>0820</t>
  </si>
  <si>
    <t>Zacatecoluca</t>
  </si>
  <si>
    <t>0821</t>
  </si>
  <si>
    <t>La Unión</t>
  </si>
  <si>
    <t>Anamorós</t>
  </si>
  <si>
    <t>1401</t>
  </si>
  <si>
    <t>Bolívar</t>
  </si>
  <si>
    <t>1402</t>
  </si>
  <si>
    <t>Concepción de Oriente</t>
  </si>
  <si>
    <t>1403</t>
  </si>
  <si>
    <t>Conchagua</t>
  </si>
  <si>
    <t>1404</t>
  </si>
  <si>
    <t>1405</t>
  </si>
  <si>
    <t>El Sauce</t>
  </si>
  <si>
    <t>1406</t>
  </si>
  <si>
    <t>Intipucá</t>
  </si>
  <si>
    <t>1407</t>
  </si>
  <si>
    <t>1408</t>
  </si>
  <si>
    <t>Lislique</t>
  </si>
  <si>
    <t>1409</t>
  </si>
  <si>
    <t>Meanguera del Golfo</t>
  </si>
  <si>
    <t>1410</t>
  </si>
  <si>
    <t>Nueva Esparta</t>
  </si>
  <si>
    <t>1411</t>
  </si>
  <si>
    <t>Pasaquina</t>
  </si>
  <si>
    <t>1412</t>
  </si>
  <si>
    <t>Polorós</t>
  </si>
  <si>
    <t>1413</t>
  </si>
  <si>
    <t>San Alejo</t>
  </si>
  <si>
    <t>1414</t>
  </si>
  <si>
    <t>San José</t>
  </si>
  <si>
    <t>1415</t>
  </si>
  <si>
    <t>Santa Rosa de Lima</t>
  </si>
  <si>
    <t>1416</t>
  </si>
  <si>
    <t>Yayantique</t>
  </si>
  <si>
    <t>1417</t>
  </si>
  <si>
    <t>Yucuaiquín</t>
  </si>
  <si>
    <t>1418</t>
  </si>
  <si>
    <t>Morazán</t>
  </si>
  <si>
    <t>Arambala</t>
  </si>
  <si>
    <t>1301</t>
  </si>
  <si>
    <t>Cacaopera</t>
  </si>
  <si>
    <t>1302</t>
  </si>
  <si>
    <t>Chilanga</t>
  </si>
  <si>
    <t>1304</t>
  </si>
  <si>
    <t>Corinto</t>
  </si>
  <si>
    <t>1303</t>
  </si>
  <si>
    <t>Delicias de Concepción</t>
  </si>
  <si>
    <t>1305</t>
  </si>
  <si>
    <t>El Divisadero</t>
  </si>
  <si>
    <t>1306</t>
  </si>
  <si>
    <t>1307</t>
  </si>
  <si>
    <t>Gualococti</t>
  </si>
  <si>
    <t>1308</t>
  </si>
  <si>
    <t>Guatajiagua</t>
  </si>
  <si>
    <t>1309</t>
  </si>
  <si>
    <t>Joateca</t>
  </si>
  <si>
    <t>1310</t>
  </si>
  <si>
    <t>Jocoaitique</t>
  </si>
  <si>
    <t>1311</t>
  </si>
  <si>
    <t>Jocoro</t>
  </si>
  <si>
    <t>1312</t>
  </si>
  <si>
    <t>Lolotiquillo</t>
  </si>
  <si>
    <t>1313</t>
  </si>
  <si>
    <t>Meanguera</t>
  </si>
  <si>
    <t>1314</t>
  </si>
  <si>
    <t>Osicala</t>
  </si>
  <si>
    <t>1315</t>
  </si>
  <si>
    <t>Perquín</t>
  </si>
  <si>
    <t>1316</t>
  </si>
  <si>
    <t>San Carlos</t>
  </si>
  <si>
    <t>1317</t>
  </si>
  <si>
    <t>1318</t>
  </si>
  <si>
    <t>San Francisco Gotera</t>
  </si>
  <si>
    <t>1319</t>
  </si>
  <si>
    <t>1320</t>
  </si>
  <si>
    <t>San Simón</t>
  </si>
  <si>
    <t>1321</t>
  </si>
  <si>
    <t>Sensembra</t>
  </si>
  <si>
    <t>1322</t>
  </si>
  <si>
    <t>Sociedad</t>
  </si>
  <si>
    <t>1323</t>
  </si>
  <si>
    <t>Torola</t>
  </si>
  <si>
    <t>1324</t>
  </si>
  <si>
    <t>Yamabal</t>
  </si>
  <si>
    <t>1325</t>
  </si>
  <si>
    <t>Yoloaiquín</t>
  </si>
  <si>
    <t>1326</t>
  </si>
  <si>
    <t>San Miguel</t>
  </si>
  <si>
    <t>Carolina</t>
  </si>
  <si>
    <t>1201</t>
  </si>
  <si>
    <t>Chapeltique</t>
  </si>
  <si>
    <t>1204</t>
  </si>
  <si>
    <t>Chinameca</t>
  </si>
  <si>
    <t>1205</t>
  </si>
  <si>
    <t>Chirilagua</t>
  </si>
  <si>
    <t>1206</t>
  </si>
  <si>
    <t>Ciudad Barrios</t>
  </si>
  <si>
    <t>1202</t>
  </si>
  <si>
    <t>Comacarán</t>
  </si>
  <si>
    <t>1203</t>
  </si>
  <si>
    <t>El Tránsito</t>
  </si>
  <si>
    <t>1207</t>
  </si>
  <si>
    <t>Lolotique</t>
  </si>
  <si>
    <t>1208</t>
  </si>
  <si>
    <t>Moncagua</t>
  </si>
  <si>
    <t>1209</t>
  </si>
  <si>
    <t>Nueva Guadalupe</t>
  </si>
  <si>
    <t>1210</t>
  </si>
  <si>
    <t>Nuevo Edén de San Juan</t>
  </si>
  <si>
    <t>1211</t>
  </si>
  <si>
    <t>Quelepa</t>
  </si>
  <si>
    <t>1212</t>
  </si>
  <si>
    <t>San Antonio</t>
  </si>
  <si>
    <t>1213</t>
  </si>
  <si>
    <t>San Gerardo</t>
  </si>
  <si>
    <t>1214</t>
  </si>
  <si>
    <t>San Jorge</t>
  </si>
  <si>
    <t>1215</t>
  </si>
  <si>
    <t>San Luis de la Reina</t>
  </si>
  <si>
    <t>1216</t>
  </si>
  <si>
    <t>1217</t>
  </si>
  <si>
    <t>San Rafael Oriente</t>
  </si>
  <si>
    <t>1218</t>
  </si>
  <si>
    <t>Sesori</t>
  </si>
  <si>
    <t>1219</t>
  </si>
  <si>
    <t>Uluazapa</t>
  </si>
  <si>
    <t>1220</t>
  </si>
  <si>
    <t>San Salvador</t>
  </si>
  <si>
    <t>Aguilares</t>
  </si>
  <si>
    <t>0601</t>
  </si>
  <si>
    <t>Apopa</t>
  </si>
  <si>
    <t>0602</t>
  </si>
  <si>
    <t>Ayutuxtepeque</t>
  </si>
  <si>
    <t>0603</t>
  </si>
  <si>
    <t>Cuscatancingo</t>
  </si>
  <si>
    <t>0604</t>
  </si>
  <si>
    <t>Delgado</t>
  </si>
  <si>
    <t>0619</t>
  </si>
  <si>
    <t>El Paisnal</t>
  </si>
  <si>
    <t>0605</t>
  </si>
  <si>
    <t>Guazapa</t>
  </si>
  <si>
    <t>0606</t>
  </si>
  <si>
    <t>Ilopango</t>
  </si>
  <si>
    <t>0607</t>
  </si>
  <si>
    <t>Mejicanos</t>
  </si>
  <si>
    <t>0608</t>
  </si>
  <si>
    <t>Nejapa</t>
  </si>
  <si>
    <t>0609</t>
  </si>
  <si>
    <t>Panchimalco</t>
  </si>
  <si>
    <t>0610</t>
  </si>
  <si>
    <t>Rosario de Mora</t>
  </si>
  <si>
    <t>0611</t>
  </si>
  <si>
    <t>San Marcos</t>
  </si>
  <si>
    <t>0612</t>
  </si>
  <si>
    <t>San Martin</t>
  </si>
  <si>
    <t>0613</t>
  </si>
  <si>
    <t>0614</t>
  </si>
  <si>
    <t>Santiago Texacuangos</t>
  </si>
  <si>
    <t>0615</t>
  </si>
  <si>
    <t>Santo Tomás</t>
  </si>
  <si>
    <t>0616</t>
  </si>
  <si>
    <t>Soyapango</t>
  </si>
  <si>
    <t>0617</t>
  </si>
  <si>
    <t>Tonacatepeque</t>
  </si>
  <si>
    <t>0618</t>
  </si>
  <si>
    <t>San Vicente</t>
  </si>
  <si>
    <t>Apastepeque</t>
  </si>
  <si>
    <t>1001</t>
  </si>
  <si>
    <t>Guadalupe</t>
  </si>
  <si>
    <t>1002</t>
  </si>
  <si>
    <t>San Cayetano Istepeque</t>
  </si>
  <si>
    <t>1003</t>
  </si>
  <si>
    <t>San Estebán Catarina</t>
  </si>
  <si>
    <t>1006</t>
  </si>
  <si>
    <t>San Ildefonso</t>
  </si>
  <si>
    <t>1007</t>
  </si>
  <si>
    <t>1008</t>
  </si>
  <si>
    <t>San Sebastián</t>
  </si>
  <si>
    <t>1009</t>
  </si>
  <si>
    <t>1010</t>
  </si>
  <si>
    <t>Santa Clara</t>
  </si>
  <si>
    <t>1004</t>
  </si>
  <si>
    <t>Santo Domingo</t>
  </si>
  <si>
    <t>1005</t>
  </si>
  <si>
    <t>Tecoluca</t>
  </si>
  <si>
    <t>1011</t>
  </si>
  <si>
    <t>Tepetitán</t>
  </si>
  <si>
    <t>1012</t>
  </si>
  <si>
    <t>Verapaz</t>
  </si>
  <si>
    <t>1013</t>
  </si>
  <si>
    <t>Santa Ana</t>
  </si>
  <si>
    <t>Candelaria de la Frontera</t>
  </si>
  <si>
    <t>0201</t>
  </si>
  <si>
    <t>Chalchuapa</t>
  </si>
  <si>
    <t>0203</t>
  </si>
  <si>
    <t>Coatepeque</t>
  </si>
  <si>
    <t>0202</t>
  </si>
  <si>
    <t>El Congo</t>
  </si>
  <si>
    <t>0204</t>
  </si>
  <si>
    <t>El Porvenir</t>
  </si>
  <si>
    <t>0205</t>
  </si>
  <si>
    <t>Masahuat</t>
  </si>
  <si>
    <t>0206</t>
  </si>
  <si>
    <t>Metapán</t>
  </si>
  <si>
    <t>0207</t>
  </si>
  <si>
    <t>San Antonio Pajonal</t>
  </si>
  <si>
    <t>0208</t>
  </si>
  <si>
    <t>San Sebastián Salitrillo</t>
  </si>
  <si>
    <t>0209</t>
  </si>
  <si>
    <t>0210</t>
  </si>
  <si>
    <t>Santa Rosa Guachipilin</t>
  </si>
  <si>
    <t>0211</t>
  </si>
  <si>
    <t>Santiago de la Frontera</t>
  </si>
  <si>
    <t>0212</t>
  </si>
  <si>
    <t>Texistepeque</t>
  </si>
  <si>
    <t>0213</t>
  </si>
  <si>
    <t>Sonsonate</t>
  </si>
  <si>
    <t>Acajutla</t>
  </si>
  <si>
    <t>0301</t>
  </si>
  <si>
    <t>Armenia</t>
  </si>
  <si>
    <t>0302</t>
  </si>
  <si>
    <t>Caluco</t>
  </si>
  <si>
    <t>0303</t>
  </si>
  <si>
    <t>Cuisnahuat</t>
  </si>
  <si>
    <t>0304</t>
  </si>
  <si>
    <t>Izalco</t>
  </si>
  <si>
    <t>0306</t>
  </si>
  <si>
    <t>Juayúa</t>
  </si>
  <si>
    <t>0307</t>
  </si>
  <si>
    <t>Nahuizalco</t>
  </si>
  <si>
    <t>0308</t>
  </si>
  <si>
    <t>Nahulingo</t>
  </si>
  <si>
    <t>0309</t>
  </si>
  <si>
    <t>Salcoatitán</t>
  </si>
  <si>
    <t>0310</t>
  </si>
  <si>
    <t>San Antonio del Monte</t>
  </si>
  <si>
    <t>0311</t>
  </si>
  <si>
    <t>San Julián</t>
  </si>
  <si>
    <t>0312</t>
  </si>
  <si>
    <t>Santa Catarina Masahuat</t>
  </si>
  <si>
    <t>0313</t>
  </si>
  <si>
    <t>Santa Isabel Ishuatán</t>
  </si>
  <si>
    <t>0305</t>
  </si>
  <si>
    <t>Santo Domingo de Guzmán</t>
  </si>
  <si>
    <t>0314</t>
  </si>
  <si>
    <t>0315</t>
  </si>
  <si>
    <t>Sonzacate</t>
  </si>
  <si>
    <t>0316</t>
  </si>
  <si>
    <t>Usulután</t>
  </si>
  <si>
    <t>Alegría</t>
  </si>
  <si>
    <t>1101</t>
  </si>
  <si>
    <t>Berlín</t>
  </si>
  <si>
    <t>1102</t>
  </si>
  <si>
    <t>California</t>
  </si>
  <si>
    <t>1103</t>
  </si>
  <si>
    <t>Concepción Batres</t>
  </si>
  <si>
    <t>1104</t>
  </si>
  <si>
    <t>El Triunfo</t>
  </si>
  <si>
    <t>1105</t>
  </si>
  <si>
    <t>Ereguayquín</t>
  </si>
  <si>
    <t>1106</t>
  </si>
  <si>
    <t>Estanzuelas</t>
  </si>
  <si>
    <t>1107</t>
  </si>
  <si>
    <t>Jiquilisco</t>
  </si>
  <si>
    <t>1108</t>
  </si>
  <si>
    <t>Jucuapa</t>
  </si>
  <si>
    <t>1109</t>
  </si>
  <si>
    <t>Jucuarán</t>
  </si>
  <si>
    <t>1110</t>
  </si>
  <si>
    <t>Mercedes Umaña</t>
  </si>
  <si>
    <t>1111</t>
  </si>
  <si>
    <t>Nueva Granada</t>
  </si>
  <si>
    <t>1112</t>
  </si>
  <si>
    <t>Ozatlán</t>
  </si>
  <si>
    <t>1113</t>
  </si>
  <si>
    <t>Puerto el Triunfo</t>
  </si>
  <si>
    <t>1114</t>
  </si>
  <si>
    <t>San Agustín</t>
  </si>
  <si>
    <t>1115</t>
  </si>
  <si>
    <t>San Buenaventura</t>
  </si>
  <si>
    <t>1116</t>
  </si>
  <si>
    <t>San Dionisio</t>
  </si>
  <si>
    <t>1117</t>
  </si>
  <si>
    <t>San Francisco Javier</t>
  </si>
  <si>
    <t>1119</t>
  </si>
  <si>
    <t>Santa Elena</t>
  </si>
  <si>
    <t>1118</t>
  </si>
  <si>
    <t>Santa Maria</t>
  </si>
  <si>
    <t>1120</t>
  </si>
  <si>
    <t>Santiago de Maria</t>
  </si>
  <si>
    <t>1121</t>
  </si>
  <si>
    <t>Tecapán</t>
  </si>
  <si>
    <t>1122</t>
  </si>
  <si>
    <t>1123</t>
  </si>
  <si>
    <t>Codigo</t>
  </si>
  <si>
    <t>Total de Postes</t>
  </si>
  <si>
    <t>Total de Clientes</t>
  </si>
  <si>
    <t>C08</t>
  </si>
  <si>
    <t>C09</t>
  </si>
  <si>
    <t>C10</t>
  </si>
  <si>
    <t>C11</t>
  </si>
  <si>
    <t>Total de Luminarias</t>
  </si>
  <si>
    <t>Código
 Municipio</t>
  </si>
  <si>
    <t>Empresa
(Tercero)</t>
  </si>
  <si>
    <t>Datos Generales</t>
  </si>
  <si>
    <t>*</t>
  </si>
  <si>
    <t>Año</t>
  </si>
  <si>
    <t>Nombre</t>
  </si>
  <si>
    <t>Periodo</t>
  </si>
  <si>
    <t>Contacto para Consultas</t>
  </si>
  <si>
    <t>Cargo</t>
  </si>
  <si>
    <t>Celular</t>
  </si>
  <si>
    <t>Email</t>
  </si>
  <si>
    <t>(*) Son datos obligatorios</t>
  </si>
  <si>
    <t xml:space="preserve">TOTAL ENERGÍA </t>
  </si>
  <si>
    <t>5.1.3 -ENERGÍA EN VALLE</t>
  </si>
  <si>
    <t>5.1.2 -ENERGÍA EN RESTO</t>
  </si>
  <si>
    <t>5.1.1 -ENERGÍA EN PUNTA</t>
  </si>
  <si>
    <t xml:space="preserve"> 4.3.3 -ENERGÍA EN VALLE</t>
  </si>
  <si>
    <t xml:space="preserve"> 4.3.2 -ENERGÍA EN RESTO</t>
  </si>
  <si>
    <t xml:space="preserve"> 4.3.1 -ENERGÍA EN PUNTA</t>
  </si>
  <si>
    <t xml:space="preserve">      3.1.3- ENERGÍA EN VALLE</t>
  </si>
  <si>
    <t xml:space="preserve">      3.1.2- ENERGÍA EN RESTO</t>
  </si>
  <si>
    <t xml:space="preserve">      3.1.1-  ENERGÍA EN PUNTA</t>
  </si>
  <si>
    <t xml:space="preserve">      2.3.3- ENERGÍA EN VALLE</t>
  </si>
  <si>
    <t xml:space="preserve">      2.3.2- ENERGÍA EN RESTO</t>
  </si>
  <si>
    <t xml:space="preserve">      2.3.1-  ENERGÍA EN PUNTA</t>
  </si>
  <si>
    <t>C12</t>
  </si>
  <si>
    <t>INDICES</t>
  </si>
  <si>
    <t>TTIK Urbano</t>
  </si>
  <si>
    <t>TTIK Rural</t>
  </si>
  <si>
    <t>FMIK Urbano</t>
  </si>
  <si>
    <t>FMIK Rura</t>
  </si>
  <si>
    <t>SAIDI Urbano</t>
  </si>
  <si>
    <t>SAIDI Rural</t>
  </si>
  <si>
    <t>SAIFI Urbano</t>
  </si>
  <si>
    <t>SAIFI Rurral</t>
  </si>
  <si>
    <t>Mediciones no realizadas</t>
  </si>
  <si>
    <t>3 Indices de Interrupción Calidad de Servicio</t>
  </si>
  <si>
    <t>1.1) Indicadores Globales de la Campaña Regulación de Tensión</t>
  </si>
  <si>
    <t>1.2) Indicadores Globales de calidad del Servicio Técnico.</t>
  </si>
  <si>
    <t>2.1) Numero de Mediciones Mensuales Realizadas.</t>
  </si>
  <si>
    <t>2.2)  Indicadores del Producto Técnico</t>
  </si>
  <si>
    <t>Indicador</t>
  </si>
  <si>
    <t>4.1) Interrupciones del Servicio mayores de 3 minutos</t>
  </si>
  <si>
    <t xml:space="preserve"> nota: sin fuerza mayor</t>
  </si>
  <si>
    <t>4.2) Interrupciones del Servicio menores de 3 minutos</t>
  </si>
  <si>
    <t>4.3) Total de Interrupciones Compensadas</t>
  </si>
  <si>
    <t>5. Informe Campaña de perturbaciones</t>
  </si>
  <si>
    <t>Densidad</t>
  </si>
  <si>
    <t>COD
Indicador</t>
  </si>
  <si>
    <t>C20</t>
  </si>
  <si>
    <t>C21</t>
  </si>
  <si>
    <t>Compras y Ventas Finales</t>
  </si>
  <si>
    <t>C22</t>
  </si>
  <si>
    <t>C24</t>
  </si>
  <si>
    <t>Empresa</t>
  </si>
  <si>
    <t>TOTAL PEQUEÑAS DEMANDAS</t>
  </si>
  <si>
    <t>TOTAL  MEDIANAS DEMANDAS - MEDIA TENSION</t>
  </si>
  <si>
    <t>TOTAL GRANDES DEMANDAS - MEDIA TENSION</t>
  </si>
  <si>
    <t>TOTAL GENERAL</t>
  </si>
  <si>
    <t>Info. Gral</t>
  </si>
  <si>
    <t>Abonados propios</t>
  </si>
  <si>
    <t>Energía  propios</t>
  </si>
  <si>
    <t>Precio Promedio</t>
  </si>
  <si>
    <t>Potencia</t>
  </si>
  <si>
    <t>Postes por Municipio</t>
  </si>
  <si>
    <t>Ventas a Comercializadores</t>
  </si>
  <si>
    <t>Resumen Compensaciones</t>
  </si>
  <si>
    <t>Gráfico Indicadores Técnicos</t>
  </si>
  <si>
    <t>Gráfico Indicadores Comerciales</t>
  </si>
  <si>
    <t>C13</t>
  </si>
  <si>
    <t>C14</t>
  </si>
  <si>
    <t>C15</t>
  </si>
  <si>
    <t>C16</t>
  </si>
  <si>
    <t>Inf. Municipal</t>
  </si>
  <si>
    <t>Inf Comercializadores</t>
  </si>
  <si>
    <t>Inf. De Calidad</t>
  </si>
  <si>
    <t>Tipo</t>
  </si>
  <si>
    <t>Inf. Propia</t>
  </si>
  <si>
    <t>C17</t>
  </si>
  <si>
    <t>C18</t>
  </si>
  <si>
    <t>C19</t>
  </si>
  <si>
    <t>C23</t>
  </si>
  <si>
    <t>Usuario propios por Municipio</t>
  </si>
  <si>
    <t>Energía propio por Municipio</t>
  </si>
  <si>
    <t>Abonados de Comercializadores</t>
  </si>
  <si>
    <t>Potencia de Comercializadores</t>
  </si>
  <si>
    <t>Energía de Comercializadores por Municipio</t>
  </si>
  <si>
    <t>Usuario de Comercializados por Municipio</t>
  </si>
  <si>
    <t>Importación
(MWH)</t>
  </si>
  <si>
    <t>Importación Total
(MWH)</t>
  </si>
  <si>
    <t>Compras Nacional
(MWh)</t>
  </si>
  <si>
    <t>Venta Nacional
(MWh)</t>
  </si>
  <si>
    <t>Exportación
(MWH)</t>
  </si>
  <si>
    <t>Exportación Total
(MWH)</t>
  </si>
  <si>
    <t>Guatemala</t>
  </si>
  <si>
    <t>Honduras</t>
  </si>
  <si>
    <t>Nicaragua</t>
  </si>
  <si>
    <t>Costa Rica</t>
  </si>
  <si>
    <t>Panamá</t>
  </si>
  <si>
    <t xml:space="preserve"> MRS</t>
  </si>
  <si>
    <t>Contratos</t>
  </si>
  <si>
    <t>MRS</t>
  </si>
  <si>
    <t>Contrato</t>
  </si>
  <si>
    <t>A U. FINAL</t>
  </si>
  <si>
    <t>Nota: Las importaciones+las compras locales = Ventas+exportaciones+pérdidas</t>
  </si>
  <si>
    <t>* Para el caso de las importaciones informarlas de forma mensual detallando el país de procedencia de las mismas, por lo que existirán tantas columnas como países a los que se les ha importado</t>
  </si>
  <si>
    <t>** Las exportaciones tendrán el mismo trato que las importaciones, se les especificará el país de destino de forma mensual, existiendo tantas columnas de exportación como países a los que se les vendió energía</t>
  </si>
  <si>
    <t>Ene.</t>
  </si>
  <si>
    <t>C25</t>
  </si>
  <si>
    <t>Actividades de Comercializador de Energía</t>
  </si>
  <si>
    <t>Indicadores Calidad de Servicio Comercial</t>
  </si>
  <si>
    <t>Indicadores Calidad de Servicio técnico y producto.</t>
  </si>
  <si>
    <t>Informe Campaña de Medición</t>
  </si>
  <si>
    <t>CALIDAD DEL PRODUCTO TÉCNICO</t>
  </si>
  <si>
    <t>Indicadores del Producto Técnico</t>
  </si>
  <si>
    <t>CALIDAD DEL SERVICIO TÉCNICO</t>
  </si>
  <si>
    <t>Limites</t>
  </si>
  <si>
    <t>Indicadores del Servicio Eléctrico</t>
  </si>
  <si>
    <t>3.1 Indices de la calidad de Servicio técnico</t>
  </si>
  <si>
    <t>Índice</t>
  </si>
  <si>
    <t>Código</t>
  </si>
  <si>
    <t>Inf. General</t>
  </si>
  <si>
    <t xml:space="preserve">Ventas de Energía </t>
  </si>
  <si>
    <t>Energía de Comercializadores</t>
  </si>
  <si>
    <t>Teléfono</t>
  </si>
  <si>
    <t>Luminarias por Municipio</t>
  </si>
  <si>
    <t>Índice de calidad de servicio</t>
  </si>
  <si>
    <t>Energía Entregada a Terceros</t>
  </si>
  <si>
    <t xml:space="preserve">Anual </t>
  </si>
  <si>
    <t>Cuadro 08: Consumo de Energía Eléctrica (kWh) comercializada desagregada categoria terifaria,  (kWh)</t>
  </si>
  <si>
    <r>
      <t>Area servida por la empresa distribuidora Km</t>
    </r>
    <r>
      <rPr>
        <vertAlign val="superscript"/>
        <sz val="10"/>
        <rFont val="Arial"/>
        <family val="2"/>
      </rPr>
      <t>2</t>
    </r>
  </si>
  <si>
    <r>
      <t>1- PEQUEÑAS DEMANDAS ( 0</t>
    </r>
    <r>
      <rPr>
        <b/>
        <u/>
        <sz val="10"/>
        <rFont val="Arial"/>
        <family val="2"/>
      </rPr>
      <t xml:space="preserve"> &lt;</t>
    </r>
    <r>
      <rPr>
        <b/>
        <sz val="10"/>
        <rFont val="Arial"/>
        <family val="2"/>
      </rPr>
      <t xml:space="preserve"> kW </t>
    </r>
    <r>
      <rPr>
        <b/>
        <u/>
        <sz val="10"/>
        <rFont val="Arial"/>
        <family val="2"/>
      </rPr>
      <t>&lt;</t>
    </r>
    <r>
      <rPr>
        <b/>
        <sz val="10"/>
        <rFont val="Arial"/>
        <family val="2"/>
      </rPr>
      <t xml:space="preserve"> 10 )</t>
    </r>
  </si>
  <si>
    <r>
      <t xml:space="preserve">1.1.2 - RESIDENCIAL CONSUMO </t>
    </r>
    <r>
      <rPr>
        <u/>
        <sz val="10"/>
        <rFont val="Arial"/>
        <family val="2"/>
      </rPr>
      <t>&gt;</t>
    </r>
    <r>
      <rPr>
        <sz val="10"/>
        <rFont val="Arial"/>
        <family val="2"/>
      </rPr>
      <t xml:space="preserve"> 1  Y </t>
    </r>
    <r>
      <rPr>
        <u/>
        <sz val="10"/>
        <rFont val="Arial"/>
        <family val="2"/>
      </rPr>
      <t xml:space="preserve">&lt; </t>
    </r>
    <r>
      <rPr>
        <sz val="10"/>
        <rFont val="Arial"/>
        <family val="2"/>
      </rPr>
      <t xml:space="preserve"> 49 kWh</t>
    </r>
  </si>
  <si>
    <r>
      <t xml:space="preserve">1.1.3 - RESIDENCIAL CONSUMO </t>
    </r>
    <r>
      <rPr>
        <u/>
        <sz val="10"/>
        <rFont val="Arial"/>
        <family val="2"/>
      </rPr>
      <t>&gt;</t>
    </r>
    <r>
      <rPr>
        <sz val="10"/>
        <rFont val="Arial"/>
        <family val="2"/>
      </rPr>
      <t xml:space="preserve"> 50  Y </t>
    </r>
    <r>
      <rPr>
        <u/>
        <sz val="10"/>
        <rFont val="Arial"/>
        <family val="2"/>
      </rPr>
      <t xml:space="preserve">&lt; </t>
    </r>
    <r>
      <rPr>
        <sz val="10"/>
        <rFont val="Arial"/>
        <family val="2"/>
      </rPr>
      <t xml:space="preserve"> 99 kWh</t>
    </r>
  </si>
  <si>
    <r>
      <t xml:space="preserve">1.1.4 - RESIDENCIAL CONSUMO </t>
    </r>
    <r>
      <rPr>
        <u/>
        <sz val="10"/>
        <rFont val="Arial"/>
        <family val="2"/>
      </rPr>
      <t>&gt;</t>
    </r>
    <r>
      <rPr>
        <sz val="10"/>
        <rFont val="Arial"/>
        <family val="2"/>
      </rPr>
      <t xml:space="preserve"> 100  Y </t>
    </r>
    <r>
      <rPr>
        <u/>
        <sz val="10"/>
        <rFont val="Arial"/>
        <family val="2"/>
      </rPr>
      <t xml:space="preserve">&lt; </t>
    </r>
    <r>
      <rPr>
        <sz val="10"/>
        <rFont val="Arial"/>
        <family val="2"/>
      </rPr>
      <t xml:space="preserve"> 199 kWh</t>
    </r>
  </si>
  <si>
    <r>
      <t xml:space="preserve">1.1.5 - RESIDENCIAL CONSUMO </t>
    </r>
    <r>
      <rPr>
        <u/>
        <sz val="10"/>
        <rFont val="Arial"/>
        <family val="2"/>
      </rPr>
      <t>&gt;</t>
    </r>
    <r>
      <rPr>
        <sz val="10"/>
        <rFont val="Arial"/>
        <family val="2"/>
      </rPr>
      <t xml:space="preserve"> 200  Y </t>
    </r>
    <r>
      <rPr>
        <u/>
        <sz val="10"/>
        <rFont val="Arial"/>
        <family val="2"/>
      </rPr>
      <t xml:space="preserve">&lt; </t>
    </r>
    <r>
      <rPr>
        <sz val="10"/>
        <rFont val="Arial"/>
        <family val="2"/>
      </rPr>
      <t xml:space="preserve"> 300 kWh</t>
    </r>
  </si>
  <si>
    <r>
      <t xml:space="preserve">1.1.6 - RESIDENCIAL CONSUMO </t>
    </r>
    <r>
      <rPr>
        <u/>
        <sz val="10"/>
        <rFont val="Arial"/>
        <family val="2"/>
      </rPr>
      <t>&gt;</t>
    </r>
    <r>
      <rPr>
        <sz val="10"/>
        <rFont val="Arial"/>
        <family val="2"/>
      </rPr>
      <t xml:space="preserve">  301 kWh</t>
    </r>
  </si>
  <si>
    <r>
      <t xml:space="preserve">2-MEDIANAS DEMANDAS ( 10 &lt; kW </t>
    </r>
    <r>
      <rPr>
        <b/>
        <u/>
        <sz val="10"/>
        <rFont val="Arial"/>
        <family val="2"/>
      </rPr>
      <t xml:space="preserve">&lt; </t>
    </r>
    <r>
      <rPr>
        <b/>
        <sz val="10"/>
        <rFont val="Arial"/>
        <family val="2"/>
      </rPr>
      <t>50 )</t>
    </r>
  </si>
  <si>
    <r>
      <t xml:space="preserve">4-MEDIANAS DEMANDAS ( 10 &lt; kW </t>
    </r>
    <r>
      <rPr>
        <b/>
        <u/>
        <sz val="10"/>
        <rFont val="Arial"/>
        <family val="2"/>
      </rPr>
      <t xml:space="preserve">&lt; </t>
    </r>
    <r>
      <rPr>
        <b/>
        <sz val="10"/>
        <rFont val="Arial"/>
        <family val="2"/>
      </rPr>
      <t>50 )</t>
    </r>
  </si>
  <si>
    <r>
      <t xml:space="preserve">4-MEDIANAS DEMANDAS ( 10 &lt; kW </t>
    </r>
    <r>
      <rPr>
        <u/>
        <sz val="10"/>
        <rFont val="Arial"/>
        <family val="2"/>
      </rPr>
      <t xml:space="preserve">&lt; </t>
    </r>
    <r>
      <rPr>
        <sz val="10"/>
        <rFont val="Arial"/>
        <family val="2"/>
      </rPr>
      <t>50 )</t>
    </r>
  </si>
  <si>
    <t>Balance de Energía</t>
  </si>
  <si>
    <t>Indicadores de Género Empresas del Sector Electricidad, UT y ETESAL</t>
  </si>
  <si>
    <t>1- Cantidad de los trabajadores y trabajadoras en la Empresa / Institución.</t>
  </si>
  <si>
    <t>Item</t>
  </si>
  <si>
    <t>Hombres</t>
  </si>
  <si>
    <t>Mujeres</t>
  </si>
  <si>
    <t>Cantidad de Empleados permanentes</t>
  </si>
  <si>
    <t>1.T</t>
  </si>
  <si>
    <t>2- Cargos de los trabajadores (as)  en la empresa / Institución.</t>
  </si>
  <si>
    <t>Alta Dirección</t>
  </si>
  <si>
    <t>Gerencia</t>
  </si>
  <si>
    <t>Jefaturas</t>
  </si>
  <si>
    <t>Personal en General</t>
  </si>
  <si>
    <t>2.T</t>
  </si>
  <si>
    <t>3- Ingresos de los trabajadores y trabajadora en las Empresas / Instituciones.</t>
  </si>
  <si>
    <t xml:space="preserve"> 0 - 500</t>
  </si>
  <si>
    <t>501 - 1000</t>
  </si>
  <si>
    <t>1001 - 2000</t>
  </si>
  <si>
    <t>2001 - 4000</t>
  </si>
  <si>
    <t>4001 - 8000</t>
  </si>
  <si>
    <t>8000 o mas</t>
  </si>
  <si>
    <t>3.T</t>
  </si>
  <si>
    <t>4- Educacion de los trabajadores y trabajadora en las Empresas/Instituciones.</t>
  </si>
  <si>
    <t>Primaria</t>
  </si>
  <si>
    <t>Secundaria</t>
  </si>
  <si>
    <t>Bachillerato</t>
  </si>
  <si>
    <t>Pregrado</t>
  </si>
  <si>
    <t>Postgrado</t>
  </si>
  <si>
    <t>4.T</t>
  </si>
  <si>
    <t>C26</t>
  </si>
  <si>
    <t>Indicadores de Género Empresas del Sector Electricidad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</si>
</sst>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_);\(&quot;$&quot;#,##0\)"/>
    <numFmt numFmtId="8" formatCode="&quot;$&quot;#,##0.00_);[Red]\(&quot;$&quot;#,##0.00\)"/>
    <numFmt numFmtId="41" formatCode="_(* #,##0_);_(* \(#,##0\);_(* &quot;-&quot;_);_(@_)"/>
    <numFmt numFmtId="43" formatCode="_(* #,##0.00_);_(* \(#,##0.00\);_(* &quot;-&quot;??_);_(@_)"/>
    <numFmt numFmtId="164" formatCode="&quot;$&quot;#,##0;\-&quot;$&quot;#,##0"/>
    <numFmt numFmtId="165" formatCode="_-&quot;$&quot;* #,##0.00_-;\-&quot;$&quot;* #,##0.00_-;_-&quot;$&quot;* &quot;-&quot;??_-;_-@_-"/>
    <numFmt numFmtId="166" formatCode="_-* #,##0.00_-;\-* #,##0.00_-;_-* &quot;-&quot;??_-;_-@_-"/>
    <numFmt numFmtId="167" formatCode="_-* #,##0_-;\-* #,##0_-;_-* &quot;-&quot;??_-;_-@_-"/>
    <numFmt numFmtId="168" formatCode="_(* #,##0_);_(* \(#,##0\);_(* &quot;-&quot;??_);_(@_)"/>
    <numFmt numFmtId="169" formatCode="&quot;$&quot;#,##0.00"/>
    <numFmt numFmtId="170" formatCode="0.0%"/>
    <numFmt numFmtId="171" formatCode="_([$€]* #,##0.00_);_([$€]* \(#,##0.00\);_([$€]* &quot;-&quot;??_);_(@_)"/>
    <numFmt numFmtId="172" formatCode="#,##0.0"/>
    <numFmt numFmtId="173" formatCode="_-&quot;$&quot;* #,##0_-;\-&quot;$&quot;* #,##0_-;_-&quot;$&quot;* &quot;-&quot;??_-;_-@_-"/>
    <numFmt numFmtId="174" formatCode="####\ \-\ ####"/>
    <numFmt numFmtId="175" formatCode="_-* #,##0\ _€_-;\-* #,##0\ _€_-;_-* &quot;-&quot;\ _€_-;_-@_-"/>
  </numFmts>
  <fonts count="63" x14ac:knownFonts="1">
    <font>
      <sz val="10"/>
      <name val="Arial"/>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8"/>
      <name val="Arial"/>
      <family val="2"/>
    </font>
    <font>
      <sz val="10"/>
      <name val="Arial Narrow"/>
      <family val="2"/>
    </font>
    <font>
      <sz val="10"/>
      <name val="Arial"/>
      <family val="2"/>
    </font>
    <font>
      <sz val="9"/>
      <color indexed="9"/>
      <name val="Arial Narrow"/>
      <family val="2"/>
    </font>
    <font>
      <b/>
      <sz val="14"/>
      <name val="Arial"/>
      <family val="2"/>
    </font>
    <font>
      <b/>
      <sz val="13"/>
      <name val="Arial Narrow"/>
      <family val="2"/>
    </font>
    <font>
      <sz val="10"/>
      <color indexed="9"/>
      <name val="Arial Narrow"/>
      <family val="2"/>
    </font>
    <font>
      <sz val="10"/>
      <color indexed="8"/>
      <name val="Arial"/>
      <family val="2"/>
    </font>
    <font>
      <sz val="10"/>
      <name val="Arial"/>
      <family val="2"/>
    </font>
    <font>
      <sz val="11"/>
      <color theme="1"/>
      <name val="Calibri"/>
      <family val="2"/>
      <scheme val="minor"/>
    </font>
    <font>
      <sz val="14"/>
      <name val="Arial"/>
      <family val="2"/>
    </font>
    <font>
      <b/>
      <sz val="16"/>
      <name val="Arial"/>
      <family val="2"/>
    </font>
    <font>
      <sz val="10"/>
      <name val="Arial"/>
      <family val="2"/>
    </font>
    <font>
      <sz val="10"/>
      <color theme="1"/>
      <name val="Arial"/>
      <family val="2"/>
    </font>
    <font>
      <b/>
      <sz val="10"/>
      <color theme="1"/>
      <name val="Arial"/>
      <family val="2"/>
    </font>
    <font>
      <sz val="9"/>
      <color indexed="81"/>
      <name val="Tahoma"/>
      <family val="2"/>
    </font>
    <font>
      <b/>
      <sz val="9"/>
      <color indexed="81"/>
      <name val="Tahoma"/>
      <family val="2"/>
    </font>
    <font>
      <b/>
      <sz val="12"/>
      <color theme="0"/>
      <name val="Times New Roman"/>
      <family val="1"/>
    </font>
    <font>
      <b/>
      <sz val="11"/>
      <name val="Times New Roman"/>
      <family val="1"/>
    </font>
    <font>
      <u/>
      <sz val="10"/>
      <color theme="10"/>
      <name val="Arial"/>
      <family val="2"/>
    </font>
    <font>
      <sz val="12"/>
      <name val="Times New Roman"/>
      <family val="1"/>
    </font>
    <font>
      <b/>
      <sz val="12"/>
      <name val="Times New Roman"/>
      <family val="1"/>
    </font>
    <font>
      <sz val="12"/>
      <color theme="0"/>
      <name val="Times New Roman"/>
      <family val="1"/>
    </font>
    <font>
      <sz val="12"/>
      <color indexed="9"/>
      <name val="Times New Roman"/>
      <family val="1"/>
    </font>
    <font>
      <u/>
      <sz val="12"/>
      <color indexed="9"/>
      <name val="Times New Roman"/>
      <family val="1"/>
    </font>
    <font>
      <b/>
      <sz val="12"/>
      <color indexed="9"/>
      <name val="Times New Roman"/>
      <family val="1"/>
    </font>
    <font>
      <b/>
      <sz val="18"/>
      <name val="Arial"/>
      <family val="2"/>
    </font>
    <font>
      <b/>
      <sz val="18"/>
      <name val="Arial Narrow"/>
      <family val="2"/>
    </font>
    <font>
      <sz val="11"/>
      <name val="Times New Roman"/>
      <family val="1"/>
    </font>
    <font>
      <b/>
      <sz val="12"/>
      <color theme="1"/>
      <name val="Arial"/>
      <family val="2"/>
    </font>
    <font>
      <b/>
      <sz val="10"/>
      <color theme="0"/>
      <name val="Arial"/>
      <family val="2"/>
    </font>
    <font>
      <sz val="10"/>
      <color theme="0"/>
      <name val="Arial"/>
      <family val="2"/>
    </font>
    <font>
      <b/>
      <sz val="11"/>
      <color theme="1"/>
      <name val="Arial"/>
      <family val="2"/>
    </font>
    <font>
      <b/>
      <sz val="14"/>
      <color theme="0"/>
      <name val="Arial"/>
      <family val="2"/>
    </font>
    <font>
      <b/>
      <sz val="11"/>
      <name val="Arial"/>
      <family val="2"/>
    </font>
    <font>
      <sz val="8"/>
      <name val="Arial"/>
      <family val="2"/>
    </font>
    <font>
      <vertAlign val="superscript"/>
      <sz val="10"/>
      <name val="Arial"/>
      <family val="2"/>
    </font>
    <font>
      <b/>
      <u/>
      <sz val="10"/>
      <name val="Arial"/>
      <family val="2"/>
    </font>
    <font>
      <u/>
      <sz val="10"/>
      <name val="Arial"/>
      <family val="2"/>
    </font>
    <font>
      <b/>
      <sz val="12"/>
      <name val="Arial"/>
      <family val="2"/>
    </font>
    <font>
      <b/>
      <i/>
      <sz val="10"/>
      <name val="Arial"/>
      <family val="2"/>
    </font>
    <font>
      <b/>
      <i/>
      <sz val="11"/>
      <name val="Arial"/>
      <family val="2"/>
    </font>
    <font>
      <sz val="11"/>
      <name val="Arial"/>
      <family val="2"/>
    </font>
    <font>
      <b/>
      <sz val="9"/>
      <name val="Arial"/>
      <family val="2"/>
    </font>
    <font>
      <sz val="9"/>
      <name val="Arial"/>
      <family val="2"/>
    </font>
    <font>
      <sz val="12"/>
      <name val="Arial"/>
      <family val="2"/>
    </font>
    <font>
      <sz val="16"/>
      <name val="Arial"/>
      <family val="2"/>
    </font>
    <font>
      <sz val="12"/>
      <color theme="0"/>
      <name val="Arial"/>
      <family val="2"/>
    </font>
    <font>
      <b/>
      <sz val="26"/>
      <name val="Arial"/>
      <family val="2"/>
    </font>
    <font>
      <b/>
      <sz val="20"/>
      <name val="Arial"/>
      <family val="2"/>
    </font>
    <font>
      <b/>
      <sz val="11"/>
      <color theme="7" tint="0.79998168889431442"/>
      <name val="Calibri"/>
      <family val="2"/>
      <scheme val="minor"/>
    </font>
    <font>
      <sz val="11"/>
      <color rgb="FFFF0000"/>
      <name val="Calibri"/>
      <family val="2"/>
      <scheme val="minor"/>
    </font>
    <font>
      <b/>
      <i/>
      <sz val="11"/>
      <color theme="1"/>
      <name val="Calibri"/>
      <family val="2"/>
      <scheme val="minor"/>
    </font>
    <font>
      <b/>
      <sz val="11"/>
      <name val="Calibri"/>
      <family val="2"/>
      <scheme val="minor"/>
    </font>
    <font>
      <sz val="10"/>
      <color theme="1"/>
      <name val="Calibri"/>
      <family val="2"/>
      <scheme val="minor"/>
    </font>
    <font>
      <b/>
      <sz val="11"/>
      <color theme="1"/>
      <name val="Calibri"/>
      <family val="2"/>
      <scheme val="minor"/>
    </font>
  </fonts>
  <fills count="2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CC"/>
      </patternFill>
    </fill>
    <fill>
      <patternFill patternType="solid">
        <fgColor theme="0"/>
        <bgColor indexed="64"/>
      </patternFill>
    </fill>
    <fill>
      <patternFill patternType="solid">
        <fgColor theme="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59999389629810485"/>
        <bgColor indexed="2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theme="7" tint="0.39997558519241921"/>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thin">
        <color auto="1"/>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thin">
        <color indexed="64"/>
      </right>
      <top/>
      <bottom/>
      <diagonal/>
    </border>
    <border>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thin">
        <color indexed="8"/>
      </bottom>
      <diagonal/>
    </border>
    <border>
      <left style="dotted">
        <color indexed="64"/>
      </left>
      <right style="dotted">
        <color indexed="64"/>
      </right>
      <top style="dotted">
        <color indexed="64"/>
      </top>
      <bottom style="thin">
        <color indexed="8"/>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8"/>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right/>
      <top style="thin">
        <color indexed="18"/>
      </top>
      <bottom/>
      <diagonal/>
    </border>
    <border>
      <left style="thin">
        <color indexed="64"/>
      </left>
      <right/>
      <top style="thin">
        <color indexed="18"/>
      </top>
      <bottom style="thin">
        <color indexed="18"/>
      </bottom>
      <diagonal/>
    </border>
    <border>
      <left/>
      <right style="thin">
        <color indexed="64"/>
      </right>
      <top style="thin">
        <color indexed="18"/>
      </top>
      <bottom style="thin">
        <color indexed="18"/>
      </bottom>
      <diagonal/>
    </border>
    <border>
      <left style="thin">
        <color indexed="64"/>
      </left>
      <right style="thin">
        <color indexed="64"/>
      </right>
      <top/>
      <bottom style="hair">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hair">
        <color indexed="64"/>
      </left>
      <right style="dotted">
        <color indexed="64"/>
      </right>
      <top style="thin">
        <color indexed="64"/>
      </top>
      <bottom style="hair">
        <color indexed="64"/>
      </bottom>
      <diagonal/>
    </border>
    <border>
      <left style="hair">
        <color indexed="64"/>
      </left>
      <right style="dotted">
        <color indexed="64"/>
      </right>
      <top/>
      <bottom style="hair">
        <color indexed="64"/>
      </bottom>
      <diagonal/>
    </border>
    <border>
      <left style="dotted">
        <color indexed="64"/>
      </left>
      <right style="thin">
        <color auto="1"/>
      </right>
      <top/>
      <bottom style="hair">
        <color indexed="64"/>
      </bottom>
      <diagonal/>
    </border>
    <border>
      <left/>
      <right style="dotted">
        <color indexed="64"/>
      </right>
      <top style="thin">
        <color indexed="64"/>
      </top>
      <bottom style="thin">
        <color indexed="64"/>
      </bottom>
      <diagonal/>
    </border>
    <border>
      <left style="hair">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style="dotted">
        <color indexed="64"/>
      </left>
      <right/>
      <top style="dotted">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46">
    <xf numFmtId="0" fontId="0" fillId="0" borderId="0"/>
    <xf numFmtId="43" fontId="5" fillId="0" borderId="0" applyFont="0" applyFill="0" applyBorder="0" applyAlignment="0" applyProtection="0"/>
    <xf numFmtId="171" fontId="9"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15" fillId="0" borderId="0" applyFont="0" applyFill="0" applyBorder="0" applyAlignment="0" applyProtection="0"/>
    <xf numFmtId="5" fontId="9"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9" fillId="0" borderId="0"/>
    <xf numFmtId="0" fontId="9" fillId="0" borderId="0"/>
    <xf numFmtId="0" fontId="14" fillId="0" borderId="0">
      <alignment vertical="top"/>
    </xf>
    <xf numFmtId="0" fontId="16" fillId="4" borderId="22" applyNumberFormat="0" applyFont="0" applyAlignment="0" applyProtection="0"/>
    <xf numFmtId="0" fontId="16" fillId="4" borderId="22" applyNumberFormat="0" applyFont="0" applyAlignment="0" applyProtection="0"/>
    <xf numFmtId="0" fontId="16" fillId="4" borderId="22" applyNumberFormat="0" applyFont="0" applyAlignment="0" applyProtection="0"/>
    <xf numFmtId="0" fontId="16" fillId="4" borderId="22" applyNumberFormat="0" applyFont="0" applyAlignment="0" applyProtection="0"/>
    <xf numFmtId="0" fontId="16" fillId="4" borderId="22" applyNumberFormat="0" applyFont="0" applyAlignment="0" applyProtection="0"/>
    <xf numFmtId="9" fontId="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5" fillId="0" borderId="0"/>
    <xf numFmtId="165" fontId="19" fillId="0" borderId="0" applyFont="0" applyFill="0" applyBorder="0" applyAlignment="0" applyProtection="0"/>
    <xf numFmtId="0" fontId="4" fillId="0" borderId="0"/>
    <xf numFmtId="9" fontId="5" fillId="0" borderId="0" applyFont="0" applyFill="0" applyBorder="0" applyAlignment="0" applyProtection="0"/>
    <xf numFmtId="171" fontId="5" fillId="0" borderId="0" applyFont="0" applyFill="0" applyBorder="0" applyAlignment="0" applyProtection="0"/>
    <xf numFmtId="166" fontId="19"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3" fillId="0" borderId="0"/>
    <xf numFmtId="0" fontId="3" fillId="4" borderId="22" applyNumberFormat="0" applyFont="0" applyAlignment="0" applyProtection="0"/>
    <xf numFmtId="0" fontId="3" fillId="4" borderId="22" applyNumberFormat="0" applyFont="0" applyAlignment="0" applyProtection="0"/>
    <xf numFmtId="0" fontId="3" fillId="4" borderId="22" applyNumberFormat="0" applyFont="0" applyAlignment="0" applyProtection="0"/>
    <xf numFmtId="0" fontId="3" fillId="4" borderId="22" applyNumberFormat="0" applyFont="0" applyAlignment="0" applyProtection="0"/>
    <xf numFmtId="0" fontId="3" fillId="4" borderId="22" applyNumberFormat="0" applyFont="0" applyAlignment="0" applyProtection="0"/>
    <xf numFmtId="9" fontId="1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2" fillId="0" borderId="0"/>
    <xf numFmtId="0" fontId="26" fillId="0" borderId="0" applyNumberFormat="0" applyFill="0" applyBorder="0" applyAlignment="0" applyProtection="0"/>
    <xf numFmtId="0" fontId="2" fillId="0" borderId="0"/>
  </cellStyleXfs>
  <cellXfs count="869">
    <xf numFmtId="0" fontId="0" fillId="0" borderId="0" xfId="0"/>
    <xf numFmtId="0" fontId="0" fillId="0" borderId="0" xfId="0" applyBorder="1"/>
    <xf numFmtId="0" fontId="6" fillId="2" borderId="0" xfId="0" applyFont="1" applyFill="1"/>
    <xf numFmtId="0" fontId="12" fillId="0" borderId="0" xfId="0" applyFont="1" applyAlignment="1">
      <alignment horizontal="center"/>
    </xf>
    <xf numFmtId="0" fontId="8" fillId="0" borderId="0" xfId="0" applyFont="1" applyFill="1"/>
    <xf numFmtId="0" fontId="8" fillId="0" borderId="0" xfId="0" applyFont="1"/>
    <xf numFmtId="4" fontId="8" fillId="0" borderId="0" xfId="0" applyNumberFormat="1" applyFont="1" applyFill="1" applyBorder="1" applyAlignment="1"/>
    <xf numFmtId="4" fontId="8" fillId="0" borderId="0" xfId="0" applyNumberFormat="1" applyFont="1"/>
    <xf numFmtId="4" fontId="13" fillId="0" borderId="0" xfId="0" applyNumberFormat="1" applyFont="1"/>
    <xf numFmtId="4" fontId="13" fillId="0" borderId="0" xfId="0" applyNumberFormat="1" applyFont="1" applyFill="1" applyBorder="1"/>
    <xf numFmtId="0" fontId="8" fillId="0" borderId="0" xfId="0" applyFont="1" applyFill="1" applyBorder="1"/>
    <xf numFmtId="4" fontId="8" fillId="0" borderId="8" xfId="0" applyNumberFormat="1" applyFont="1" applyFill="1" applyBorder="1" applyAlignment="1"/>
    <xf numFmtId="0" fontId="8" fillId="0" borderId="0" xfId="0" applyFont="1" applyBorder="1"/>
    <xf numFmtId="4" fontId="13" fillId="0" borderId="0" xfId="0" applyNumberFormat="1" applyFont="1" applyFill="1" applyBorder="1" applyAlignment="1"/>
    <xf numFmtId="4" fontId="8" fillId="0" borderId="0" xfId="0" applyNumberFormat="1" applyFont="1" applyFill="1" applyBorder="1"/>
    <xf numFmtId="0" fontId="13" fillId="0" borderId="0" xfId="0" applyFont="1"/>
    <xf numFmtId="0" fontId="5" fillId="0" borderId="0" xfId="0" applyFont="1"/>
    <xf numFmtId="0" fontId="17" fillId="0" borderId="0" xfId="21" applyFont="1" applyAlignment="1">
      <alignment horizontal="left" vertical="center"/>
    </xf>
    <xf numFmtId="0" fontId="11" fillId="0" borderId="0" xfId="21" applyFont="1" applyAlignment="1">
      <alignment horizontal="center" vertical="center"/>
    </xf>
    <xf numFmtId="0" fontId="17" fillId="0" borderId="0" xfId="21" applyFont="1" applyAlignment="1">
      <alignment vertical="center"/>
    </xf>
    <xf numFmtId="0" fontId="11" fillId="0" borderId="23" xfId="21" applyFont="1" applyBorder="1" applyAlignment="1">
      <alignment horizontal="left" vertical="center"/>
    </xf>
    <xf numFmtId="0" fontId="11" fillId="0" borderId="24" xfId="21" applyFont="1" applyBorder="1" applyAlignment="1">
      <alignment horizontal="center" vertical="center"/>
    </xf>
    <xf numFmtId="0" fontId="11" fillId="0" borderId="25" xfId="21" applyFont="1" applyBorder="1" applyAlignment="1">
      <alignment horizontal="center" vertical="center"/>
    </xf>
    <xf numFmtId="43" fontId="17" fillId="0" borderId="0" xfId="3" applyFont="1" applyAlignment="1">
      <alignment vertical="center"/>
    </xf>
    <xf numFmtId="0" fontId="11" fillId="0" borderId="9" xfId="21" applyFont="1" applyBorder="1" applyAlignment="1">
      <alignment horizontal="left" vertical="center"/>
    </xf>
    <xf numFmtId="168" fontId="17" fillId="0" borderId="10" xfId="3" applyNumberFormat="1" applyFont="1" applyFill="1" applyBorder="1" applyAlignment="1">
      <alignment horizontal="center" vertical="center"/>
    </xf>
    <xf numFmtId="168" fontId="17" fillId="0" borderId="26" xfId="3" applyNumberFormat="1" applyFont="1" applyFill="1" applyBorder="1" applyAlignment="1">
      <alignment horizontal="center" vertical="center"/>
    </xf>
    <xf numFmtId="168" fontId="11" fillId="0" borderId="27" xfId="3" applyNumberFormat="1" applyFont="1" applyBorder="1" applyAlignment="1">
      <alignment horizontal="right" vertical="center"/>
    </xf>
    <xf numFmtId="2" fontId="17" fillId="0" borderId="0" xfId="21" applyNumberFormat="1" applyFont="1" applyAlignment="1">
      <alignment vertical="center"/>
    </xf>
    <xf numFmtId="0" fontId="11" fillId="0" borderId="2" xfId="21" applyFont="1" applyBorder="1" applyAlignment="1">
      <alignment horizontal="left" vertical="center"/>
    </xf>
    <xf numFmtId="168" fontId="17" fillId="0" borderId="1" xfId="3" applyNumberFormat="1" applyFont="1" applyFill="1" applyBorder="1" applyAlignment="1">
      <alignment horizontal="center" vertical="center"/>
    </xf>
    <xf numFmtId="43" fontId="17" fillId="0" borderId="1" xfId="3" applyFont="1" applyBorder="1" applyAlignment="1">
      <alignment horizontal="center" vertical="center"/>
    </xf>
    <xf numFmtId="43" fontId="17" fillId="0" borderId="26" xfId="3" applyFont="1" applyBorder="1" applyAlignment="1">
      <alignment horizontal="center" vertical="center"/>
    </xf>
    <xf numFmtId="0" fontId="11" fillId="0" borderId="3" xfId="21" applyFont="1" applyBorder="1" applyAlignment="1">
      <alignment horizontal="left" vertical="center"/>
    </xf>
    <xf numFmtId="168" fontId="11" fillId="0" borderId="4" xfId="3" applyNumberFormat="1" applyFont="1" applyBorder="1" applyAlignment="1">
      <alignment vertical="center"/>
    </xf>
    <xf numFmtId="168" fontId="11" fillId="0" borderId="5" xfId="3" applyNumberFormat="1" applyFont="1" applyBorder="1" applyAlignment="1">
      <alignment vertical="center"/>
    </xf>
    <xf numFmtId="168" fontId="17" fillId="0" borderId="0" xfId="3" applyNumberFormat="1" applyFont="1" applyAlignment="1">
      <alignment vertical="center"/>
    </xf>
    <xf numFmtId="43" fontId="5" fillId="0" borderId="0" xfId="3" applyFont="1" applyBorder="1" applyAlignment="1">
      <alignment horizontal="center"/>
    </xf>
    <xf numFmtId="0" fontId="20" fillId="0" borderId="0" xfId="23" applyFont="1"/>
    <xf numFmtId="0" fontId="20" fillId="0" borderId="0" xfId="23" applyFont="1" applyAlignment="1">
      <alignment vertical="center"/>
    </xf>
    <xf numFmtId="4" fontId="27" fillId="0" borderId="0" xfId="0" applyNumberFormat="1" applyFont="1"/>
    <xf numFmtId="0" fontId="27" fillId="0" borderId="0" xfId="0" applyFont="1"/>
    <xf numFmtId="0" fontId="27" fillId="0" borderId="0" xfId="0" applyFont="1" applyBorder="1"/>
    <xf numFmtId="0" fontId="28" fillId="0" borderId="0" xfId="0" applyFont="1"/>
    <xf numFmtId="4" fontId="28" fillId="0" borderId="0" xfId="0" applyNumberFormat="1" applyFont="1"/>
    <xf numFmtId="4" fontId="28" fillId="0" borderId="0" xfId="0" applyNumberFormat="1" applyFont="1" applyFill="1" applyBorder="1" applyAlignment="1"/>
    <xf numFmtId="4" fontId="28" fillId="0" borderId="0" xfId="0" applyNumberFormat="1" applyFont="1" applyAlignment="1">
      <alignment horizontal="left"/>
    </xf>
    <xf numFmtId="0" fontId="28" fillId="0" borderId="0" xfId="0" applyFont="1" applyAlignment="1">
      <alignment horizontal="left"/>
    </xf>
    <xf numFmtId="17" fontId="28" fillId="8" borderId="7" xfId="0" applyNumberFormat="1" applyFont="1" applyFill="1" applyBorder="1" applyAlignment="1">
      <alignment horizontal="center" vertical="center"/>
    </xf>
    <xf numFmtId="17" fontId="28" fillId="8" borderId="11" xfId="0" applyNumberFormat="1" applyFont="1" applyFill="1" applyBorder="1" applyAlignment="1">
      <alignment horizontal="center" vertical="center"/>
    </xf>
    <xf numFmtId="17" fontId="30" fillId="0" borderId="0" xfId="0" applyNumberFormat="1" applyFont="1" applyFill="1" applyBorder="1" applyAlignment="1">
      <alignment horizontal="right"/>
    </xf>
    <xf numFmtId="4" fontId="27" fillId="3" borderId="28" xfId="0" applyNumberFormat="1" applyFont="1" applyFill="1" applyBorder="1" applyAlignment="1">
      <alignment horizontal="left"/>
    </xf>
    <xf numFmtId="4" fontId="27" fillId="3" borderId="28" xfId="0" applyNumberFormat="1" applyFont="1" applyFill="1" applyBorder="1" applyAlignment="1">
      <alignment horizontal="center"/>
    </xf>
    <xf numFmtId="9" fontId="27" fillId="3" borderId="28" xfId="17" applyFont="1" applyFill="1" applyBorder="1" applyAlignment="1">
      <alignment horizontal="center"/>
    </xf>
    <xf numFmtId="4" fontId="27" fillId="0" borderId="0" xfId="0" applyNumberFormat="1" applyFont="1" applyFill="1" applyBorder="1" applyAlignment="1"/>
    <xf numFmtId="4" fontId="30" fillId="0" borderId="0" xfId="0" applyNumberFormat="1" applyFont="1"/>
    <xf numFmtId="4" fontId="30" fillId="0" borderId="0" xfId="0" applyNumberFormat="1" applyFont="1" applyBorder="1"/>
    <xf numFmtId="4" fontId="30" fillId="0" borderId="0" xfId="0" applyNumberFormat="1" applyFont="1" applyFill="1" applyBorder="1"/>
    <xf numFmtId="4" fontId="28" fillId="0" borderId="0" xfId="0" applyNumberFormat="1" applyFont="1" applyBorder="1" applyAlignment="1">
      <alignment horizontal="left"/>
    </xf>
    <xf numFmtId="4" fontId="30" fillId="0" borderId="0" xfId="0" applyNumberFormat="1" applyFont="1" applyFill="1" applyBorder="1" applyAlignment="1"/>
    <xf numFmtId="4" fontId="28" fillId="0" borderId="0" xfId="0" applyNumberFormat="1" applyFont="1" applyAlignment="1">
      <alignment horizontal="center"/>
    </xf>
    <xf numFmtId="2" fontId="27" fillId="0" borderId="64" xfId="0" applyNumberFormat="1" applyFont="1" applyBorder="1"/>
    <xf numFmtId="2" fontId="27" fillId="0" borderId="65" xfId="0" applyNumberFormat="1" applyFont="1" applyBorder="1"/>
    <xf numFmtId="2" fontId="27" fillId="0" borderId="65" xfId="0" applyNumberFormat="1" applyFont="1" applyFill="1" applyBorder="1" applyAlignment="1"/>
    <xf numFmtId="2" fontId="27" fillId="0" borderId="66" xfId="0" applyNumberFormat="1" applyFont="1" applyFill="1" applyBorder="1" applyAlignment="1"/>
    <xf numFmtId="4" fontId="28" fillId="0" borderId="0" xfId="0" applyNumberFormat="1" applyFont="1" applyFill="1" applyBorder="1" applyAlignment="1">
      <alignment horizontal="left"/>
    </xf>
    <xf numFmtId="0" fontId="27" fillId="0" borderId="0" xfId="0" applyFont="1" applyFill="1" applyBorder="1" applyAlignment="1"/>
    <xf numFmtId="0" fontId="30" fillId="0" borderId="0" xfId="0" applyFont="1"/>
    <xf numFmtId="0" fontId="31" fillId="0" borderId="0" xfId="0" applyFont="1"/>
    <xf numFmtId="0" fontId="30" fillId="0" borderId="0" xfId="0" applyFont="1" applyFill="1" applyBorder="1"/>
    <xf numFmtId="0" fontId="28" fillId="0" borderId="0" xfId="0" applyFont="1" applyAlignment="1">
      <alignment horizontal="center"/>
    </xf>
    <xf numFmtId="4" fontId="28" fillId="0" borderId="0" xfId="0" applyNumberFormat="1" applyFont="1" applyFill="1" applyBorder="1" applyAlignment="1">
      <alignment horizontal="center"/>
    </xf>
    <xf numFmtId="0" fontId="27" fillId="0" borderId="0" xfId="0" applyFont="1" applyFill="1" applyBorder="1"/>
    <xf numFmtId="2" fontId="27" fillId="0" borderId="47" xfId="0" applyNumberFormat="1" applyFont="1" applyBorder="1"/>
    <xf numFmtId="2" fontId="27" fillId="0" borderId="48" xfId="0" applyNumberFormat="1" applyFont="1" applyBorder="1"/>
    <xf numFmtId="2" fontId="27" fillId="0" borderId="48" xfId="0" applyNumberFormat="1" applyFont="1" applyFill="1" applyBorder="1" applyAlignment="1"/>
    <xf numFmtId="2" fontId="27" fillId="0" borderId="49" xfId="0" applyNumberFormat="1" applyFont="1" applyFill="1" applyBorder="1" applyAlignment="1"/>
    <xf numFmtId="9" fontId="27" fillId="3" borderId="28" xfId="17" applyFont="1" applyFill="1" applyBorder="1" applyAlignment="1">
      <alignment horizontal="left"/>
    </xf>
    <xf numFmtId="4" fontId="27" fillId="3" borderId="13" xfId="0" applyNumberFormat="1" applyFont="1" applyFill="1" applyBorder="1" applyAlignment="1">
      <alignment horizontal="left"/>
    </xf>
    <xf numFmtId="2" fontId="27" fillId="0" borderId="50" xfId="0" applyNumberFormat="1" applyFont="1" applyBorder="1"/>
    <xf numFmtId="2" fontId="27" fillId="0" borderId="51" xfId="0" applyNumberFormat="1" applyFont="1" applyBorder="1"/>
    <xf numFmtId="2" fontId="27" fillId="0" borderId="51" xfId="0" applyNumberFormat="1" applyFont="1" applyFill="1" applyBorder="1" applyAlignment="1"/>
    <xf numFmtId="2" fontId="27" fillId="0" borderId="45" xfId="0" applyNumberFormat="1" applyFont="1" applyFill="1" applyBorder="1" applyAlignment="1"/>
    <xf numFmtId="4" fontId="27" fillId="3" borderId="20" xfId="0" applyNumberFormat="1" applyFont="1" applyFill="1" applyBorder="1" applyAlignment="1">
      <alignment horizontal="center"/>
    </xf>
    <xf numFmtId="9" fontId="27" fillId="3" borderId="21" xfId="17" applyFont="1" applyFill="1" applyBorder="1" applyAlignment="1">
      <alignment horizontal="left"/>
    </xf>
    <xf numFmtId="2" fontId="27" fillId="0" borderId="46" xfId="0" applyNumberFormat="1" applyFont="1" applyFill="1" applyBorder="1" applyAlignment="1"/>
    <xf numFmtId="2" fontId="27" fillId="0" borderId="33" xfId="0" applyNumberFormat="1" applyFont="1" applyFill="1" applyBorder="1" applyAlignment="1"/>
    <xf numFmtId="2" fontId="27" fillId="0" borderId="42" xfId="0" applyNumberFormat="1" applyFont="1" applyFill="1" applyBorder="1" applyAlignment="1"/>
    <xf numFmtId="2" fontId="27" fillId="0" borderId="50" xfId="0" applyNumberFormat="1" applyFont="1" applyFill="1" applyBorder="1" applyAlignment="1"/>
    <xf numFmtId="0" fontId="27" fillId="0" borderId="0" xfId="0" applyFont="1" applyAlignment="1">
      <alignment horizontal="left"/>
    </xf>
    <xf numFmtId="4" fontId="30" fillId="0" borderId="0" xfId="0" applyNumberFormat="1" applyFont="1" applyAlignment="1">
      <alignment horizontal="left"/>
    </xf>
    <xf numFmtId="4" fontId="27" fillId="0" borderId="0" xfId="0" applyNumberFormat="1" applyFont="1" applyAlignment="1">
      <alignment horizontal="left"/>
    </xf>
    <xf numFmtId="4" fontId="27" fillId="0" borderId="0" xfId="0" applyNumberFormat="1" applyFont="1" applyFill="1" applyBorder="1" applyAlignment="1">
      <alignment horizontal="left"/>
    </xf>
    <xf numFmtId="4" fontId="30" fillId="0" borderId="0" xfId="0" applyNumberFormat="1" applyFont="1" applyFill="1" applyBorder="1" applyAlignment="1">
      <alignment horizontal="left"/>
    </xf>
    <xf numFmtId="0" fontId="28" fillId="10" borderId="28" xfId="0" applyFont="1" applyFill="1" applyBorder="1" applyAlignment="1">
      <alignment horizontal="left" vertical="center"/>
    </xf>
    <xf numFmtId="0" fontId="28" fillId="10" borderId="28" xfId="0" applyFont="1" applyFill="1" applyBorder="1" applyAlignment="1">
      <alignment horizontal="center" vertical="center"/>
    </xf>
    <xf numFmtId="4" fontId="28" fillId="0" borderId="0" xfId="0" applyNumberFormat="1" applyFont="1" applyFill="1" applyBorder="1"/>
    <xf numFmtId="17" fontId="32" fillId="0" borderId="0" xfId="0" applyNumberFormat="1" applyFont="1" applyFill="1" applyBorder="1" applyAlignment="1">
      <alignment horizontal="right"/>
    </xf>
    <xf numFmtId="9" fontId="27" fillId="0" borderId="47" xfId="17" applyFont="1" applyBorder="1"/>
    <xf numFmtId="9" fontId="27" fillId="0" borderId="48" xfId="17" applyFont="1" applyBorder="1"/>
    <xf numFmtId="9" fontId="27" fillId="0" borderId="49" xfId="17" applyFont="1" applyBorder="1"/>
    <xf numFmtId="9" fontId="27" fillId="0" borderId="46" xfId="17" applyFont="1" applyFill="1" applyBorder="1" applyAlignment="1"/>
    <xf numFmtId="9" fontId="27" fillId="0" borderId="33" xfId="17" applyFont="1" applyFill="1" applyBorder="1" applyAlignment="1"/>
    <xf numFmtId="9" fontId="27" fillId="0" borderId="42" xfId="17" applyFont="1" applyFill="1" applyBorder="1" applyAlignment="1"/>
    <xf numFmtId="9" fontId="27" fillId="0" borderId="50" xfId="17" applyFont="1" applyFill="1" applyBorder="1" applyAlignment="1"/>
    <xf numFmtId="9" fontId="27" fillId="0" borderId="51" xfId="17" applyFont="1" applyFill="1" applyBorder="1" applyAlignment="1"/>
    <xf numFmtId="9" fontId="27" fillId="0" borderId="45" xfId="17" applyFont="1" applyFill="1" applyBorder="1" applyAlignment="1"/>
    <xf numFmtId="43" fontId="27" fillId="3" borderId="28" xfId="3" applyFont="1" applyFill="1" applyBorder="1" applyAlignment="1">
      <alignment horizontal="center"/>
    </xf>
    <xf numFmtId="9" fontId="27" fillId="0" borderId="48" xfId="17" applyFont="1" applyFill="1" applyBorder="1" applyAlignment="1"/>
    <xf numFmtId="9" fontId="27" fillId="0" borderId="49" xfId="17" applyFont="1" applyFill="1" applyBorder="1" applyAlignment="1"/>
    <xf numFmtId="0" fontId="33" fillId="2" borderId="0" xfId="0" applyFont="1" applyFill="1" applyAlignment="1">
      <alignment vertical="center"/>
    </xf>
    <xf numFmtId="0" fontId="34" fillId="0" borderId="0" xfId="0" applyFont="1" applyAlignment="1">
      <alignment vertical="center"/>
    </xf>
    <xf numFmtId="4" fontId="8" fillId="0" borderId="34" xfId="0" applyNumberFormat="1" applyFont="1" applyBorder="1"/>
    <xf numFmtId="4" fontId="13" fillId="0" borderId="0" xfId="0" applyNumberFormat="1" applyFont="1" applyBorder="1"/>
    <xf numFmtId="4" fontId="8" fillId="0" borderId="0" xfId="0" applyNumberFormat="1" applyFont="1" applyBorder="1"/>
    <xf numFmtId="0" fontId="8" fillId="0" borderId="41" xfId="0" applyFont="1" applyBorder="1"/>
    <xf numFmtId="4" fontId="8" fillId="0" borderId="26" xfId="0" applyNumberFormat="1" applyFont="1" applyBorder="1"/>
    <xf numFmtId="4" fontId="13" fillId="0" borderId="14" xfId="0" applyNumberFormat="1" applyFont="1" applyBorder="1"/>
    <xf numFmtId="4" fontId="8" fillId="0" borderId="14" xfId="0" applyNumberFormat="1" applyFont="1" applyBorder="1"/>
    <xf numFmtId="0" fontId="8" fillId="0" borderId="14" xfId="0" applyFont="1" applyBorder="1"/>
    <xf numFmtId="0" fontId="8" fillId="0" borderId="16" xfId="0" applyFont="1" applyBorder="1"/>
    <xf numFmtId="4" fontId="8" fillId="0" borderId="34" xfId="0" applyNumberFormat="1" applyFont="1" applyFill="1" applyBorder="1" applyAlignment="1"/>
    <xf numFmtId="0" fontId="8" fillId="0" borderId="41" xfId="0" applyFont="1" applyFill="1" applyBorder="1"/>
    <xf numFmtId="4" fontId="8" fillId="0" borderId="26" xfId="0" applyNumberFormat="1" applyFont="1" applyFill="1" applyBorder="1" applyAlignment="1"/>
    <xf numFmtId="4" fontId="8" fillId="0" borderId="14" xfId="0" applyNumberFormat="1" applyFont="1" applyFill="1" applyBorder="1" applyAlignment="1"/>
    <xf numFmtId="4" fontId="8" fillId="0" borderId="37" xfId="0" applyNumberFormat="1" applyFont="1" applyBorder="1"/>
    <xf numFmtId="4" fontId="13" fillId="0" borderId="37" xfId="0" applyNumberFormat="1" applyFont="1" applyBorder="1"/>
    <xf numFmtId="0" fontId="8" fillId="0" borderId="37" xfId="0" applyFont="1" applyBorder="1"/>
    <xf numFmtId="9" fontId="27" fillId="0" borderId="64" xfId="17" applyFont="1" applyBorder="1"/>
    <xf numFmtId="9" fontId="27" fillId="0" borderId="65" xfId="17" applyFont="1" applyBorder="1"/>
    <xf numFmtId="9" fontId="27" fillId="0" borderId="65" xfId="17" applyFont="1" applyFill="1" applyBorder="1" applyAlignment="1"/>
    <xf numFmtId="9" fontId="27" fillId="0" borderId="66" xfId="17" applyFont="1" applyFill="1" applyBorder="1" applyAlignment="1"/>
    <xf numFmtId="0" fontId="0" fillId="0" borderId="34" xfId="0" applyBorder="1"/>
    <xf numFmtId="4" fontId="8" fillId="0" borderId="34" xfId="0" applyNumberFormat="1" applyFont="1" applyFill="1" applyBorder="1"/>
    <xf numFmtId="4" fontId="12" fillId="0" borderId="34" xfId="0" applyNumberFormat="1" applyFont="1" applyBorder="1" applyAlignment="1">
      <alignment horizontal="center"/>
    </xf>
    <xf numFmtId="4" fontId="12" fillId="0" borderId="0" xfId="0" applyNumberFormat="1" applyFont="1" applyBorder="1" applyAlignment="1">
      <alignment horizontal="center"/>
    </xf>
    <xf numFmtId="0" fontId="0" fillId="0" borderId="26" xfId="0" applyBorder="1"/>
    <xf numFmtId="0" fontId="0" fillId="0" borderId="14" xfId="0" applyBorder="1"/>
    <xf numFmtId="0" fontId="0" fillId="0" borderId="16" xfId="0" applyBorder="1"/>
    <xf numFmtId="10" fontId="27" fillId="0" borderId="47" xfId="17" applyNumberFormat="1" applyFont="1" applyBorder="1"/>
    <xf numFmtId="10" fontId="27" fillId="0" borderId="48" xfId="17" applyNumberFormat="1" applyFont="1" applyFill="1" applyBorder="1" applyAlignment="1"/>
    <xf numFmtId="10" fontId="27" fillId="0" borderId="46" xfId="17" applyNumberFormat="1" applyFont="1" applyFill="1" applyBorder="1" applyAlignment="1"/>
    <xf numFmtId="10" fontId="27" fillId="0" borderId="33" xfId="17" applyNumberFormat="1" applyFont="1" applyFill="1" applyBorder="1" applyAlignment="1"/>
    <xf numFmtId="10" fontId="27" fillId="0" borderId="50" xfId="17" applyNumberFormat="1" applyFont="1" applyFill="1" applyBorder="1" applyAlignment="1"/>
    <xf numFmtId="10" fontId="27" fillId="0" borderId="51" xfId="17" applyNumberFormat="1" applyFont="1" applyFill="1" applyBorder="1" applyAlignment="1"/>
    <xf numFmtId="9" fontId="13" fillId="0" borderId="0" xfId="17" applyFont="1" applyBorder="1"/>
    <xf numFmtId="0" fontId="8" fillId="0" borderId="34" xfId="0" applyFont="1" applyBorder="1"/>
    <xf numFmtId="0" fontId="13" fillId="0" borderId="0" xfId="0" applyFont="1" applyBorder="1"/>
    <xf numFmtId="0" fontId="8" fillId="0" borderId="26" xfId="0" applyFont="1" applyBorder="1"/>
    <xf numFmtId="0" fontId="13" fillId="0" borderId="14" xfId="0" applyFont="1" applyBorder="1"/>
    <xf numFmtId="0" fontId="10" fillId="0" borderId="34" xfId="0" applyFont="1" applyFill="1" applyBorder="1" applyAlignment="1">
      <alignment horizontal="right"/>
    </xf>
    <xf numFmtId="0" fontId="8" fillId="0" borderId="34" xfId="0" quotePrefix="1" applyFont="1" applyFill="1" applyBorder="1" applyAlignment="1"/>
    <xf numFmtId="0" fontId="20" fillId="0" borderId="28" xfId="23" applyFont="1" applyBorder="1" applyAlignment="1">
      <alignment horizontal="left"/>
    </xf>
    <xf numFmtId="0" fontId="29" fillId="0" borderId="0" xfId="0" applyFont="1" applyFill="1" applyProtection="1">
      <protection locked="0"/>
    </xf>
    <xf numFmtId="0" fontId="24" fillId="0" borderId="0" xfId="0" applyFont="1" applyFill="1" applyProtection="1">
      <protection locked="0"/>
    </xf>
    <xf numFmtId="9" fontId="29" fillId="0" borderId="0" xfId="17" applyFont="1" applyFill="1" applyProtection="1">
      <protection locked="0"/>
    </xf>
    <xf numFmtId="9" fontId="29" fillId="0" borderId="0" xfId="0" applyNumberFormat="1" applyFont="1" applyFill="1" applyProtection="1">
      <protection locked="0"/>
    </xf>
    <xf numFmtId="17" fontId="24" fillId="0" borderId="0" xfId="0" applyNumberFormat="1" applyFont="1" applyFill="1" applyBorder="1" applyAlignment="1" applyProtection="1">
      <alignment horizontal="center" vertical="center"/>
      <protection locked="0"/>
    </xf>
    <xf numFmtId="41" fontId="5" fillId="5" borderId="57" xfId="31" applyNumberFormat="1" applyFont="1" applyFill="1" applyBorder="1" applyAlignment="1" applyProtection="1">
      <alignment vertical="center"/>
      <protection locked="0"/>
    </xf>
    <xf numFmtId="41" fontId="5" fillId="5" borderId="56" xfId="31" applyNumberFormat="1" applyFont="1" applyFill="1" applyBorder="1" applyAlignment="1" applyProtection="1">
      <alignment vertical="center"/>
      <protection locked="0"/>
    </xf>
    <xf numFmtId="41" fontId="5" fillId="5" borderId="53" xfId="31" applyNumberFormat="1" applyFont="1" applyFill="1" applyBorder="1" applyAlignment="1" applyProtection="1">
      <alignment vertical="center"/>
      <protection locked="0"/>
    </xf>
    <xf numFmtId="41" fontId="5" fillId="5" borderId="32" xfId="31" applyNumberFormat="1" applyFont="1" applyFill="1" applyBorder="1" applyAlignment="1" applyProtection="1">
      <alignment vertical="center"/>
      <protection locked="0"/>
    </xf>
    <xf numFmtId="41" fontId="5" fillId="5" borderId="31" xfId="31" applyNumberFormat="1" applyFont="1" applyFill="1" applyBorder="1" applyAlignment="1" applyProtection="1">
      <alignment vertical="center"/>
      <protection locked="0"/>
    </xf>
    <xf numFmtId="41" fontId="5" fillId="5" borderId="54" xfId="31" applyNumberFormat="1" applyFont="1" applyFill="1" applyBorder="1" applyAlignment="1" applyProtection="1">
      <alignment vertical="center"/>
      <protection locked="0"/>
    </xf>
    <xf numFmtId="43" fontId="5" fillId="5" borderId="47" xfId="3" applyFont="1" applyFill="1" applyBorder="1" applyAlignment="1" applyProtection="1">
      <alignment vertical="center"/>
      <protection locked="0"/>
    </xf>
    <xf numFmtId="43" fontId="5" fillId="5" borderId="48" xfId="3" applyFont="1" applyFill="1" applyBorder="1" applyAlignment="1" applyProtection="1">
      <alignment vertical="center"/>
      <protection locked="0"/>
    </xf>
    <xf numFmtId="43" fontId="5" fillId="5" borderId="49" xfId="3" applyFont="1" applyFill="1" applyBorder="1" applyAlignment="1" applyProtection="1">
      <alignment vertical="center"/>
      <protection locked="0"/>
    </xf>
    <xf numFmtId="43" fontId="5" fillId="5" borderId="46" xfId="3" applyFont="1" applyFill="1" applyBorder="1" applyAlignment="1" applyProtection="1">
      <alignment vertical="center"/>
      <protection locked="0"/>
    </xf>
    <xf numFmtId="43" fontId="5" fillId="5" borderId="33" xfId="3" applyFont="1" applyFill="1" applyBorder="1" applyAlignment="1" applyProtection="1">
      <alignment vertical="center"/>
      <protection locked="0"/>
    </xf>
    <xf numFmtId="43" fontId="5" fillId="5" borderId="42" xfId="3" applyFont="1" applyFill="1" applyBorder="1" applyAlignment="1" applyProtection="1">
      <alignment vertical="center"/>
      <protection locked="0"/>
    </xf>
    <xf numFmtId="43" fontId="5" fillId="5" borderId="50" xfId="3" applyFont="1" applyFill="1" applyBorder="1" applyAlignment="1" applyProtection="1">
      <alignment vertical="center"/>
      <protection locked="0"/>
    </xf>
    <xf numFmtId="43" fontId="5" fillId="5" borderId="51" xfId="3" applyFont="1" applyFill="1" applyBorder="1" applyAlignment="1" applyProtection="1">
      <alignment vertical="center"/>
      <protection locked="0"/>
    </xf>
    <xf numFmtId="43" fontId="5" fillId="5" borderId="45" xfId="3" applyFont="1" applyFill="1" applyBorder="1" applyAlignment="1" applyProtection="1">
      <alignment vertical="center"/>
      <protection locked="0"/>
    </xf>
    <xf numFmtId="43" fontId="5" fillId="5" borderId="64" xfId="3" applyFont="1" applyFill="1" applyBorder="1" applyAlignment="1" applyProtection="1">
      <alignment vertical="center"/>
      <protection locked="0"/>
    </xf>
    <xf numFmtId="43" fontId="5" fillId="5" borderId="65" xfId="3" applyFont="1" applyFill="1" applyBorder="1" applyAlignment="1" applyProtection="1">
      <alignment vertical="center"/>
      <protection locked="0"/>
    </xf>
    <xf numFmtId="43" fontId="5" fillId="5" borderId="66" xfId="3" applyFont="1" applyFill="1" applyBorder="1" applyAlignment="1" applyProtection="1">
      <alignment vertical="center"/>
      <protection locked="0"/>
    </xf>
    <xf numFmtId="43" fontId="5" fillId="5" borderId="81" xfId="3" applyFont="1" applyFill="1" applyBorder="1" applyAlignment="1" applyProtection="1">
      <alignment vertical="center"/>
      <protection locked="0"/>
    </xf>
    <xf numFmtId="43" fontId="5" fillId="5" borderId="35" xfId="3" applyFont="1" applyFill="1" applyBorder="1" applyAlignment="1" applyProtection="1">
      <alignment vertical="center"/>
      <protection locked="0"/>
    </xf>
    <xf numFmtId="43" fontId="5" fillId="5" borderId="43" xfId="3" applyFont="1" applyFill="1" applyBorder="1" applyAlignment="1" applyProtection="1">
      <alignment vertical="center"/>
      <protection locked="0"/>
    </xf>
    <xf numFmtId="43" fontId="5" fillId="5" borderId="82" xfId="3" applyFont="1" applyFill="1" applyBorder="1" applyAlignment="1" applyProtection="1">
      <alignment vertical="center"/>
      <protection locked="0"/>
    </xf>
    <xf numFmtId="43" fontId="5" fillId="5" borderId="36" xfId="3" applyFont="1" applyFill="1" applyBorder="1" applyAlignment="1" applyProtection="1">
      <alignment vertical="center"/>
      <protection locked="0"/>
    </xf>
    <xf numFmtId="43" fontId="5" fillId="5" borderId="44" xfId="3" applyFont="1" applyFill="1" applyBorder="1" applyAlignment="1" applyProtection="1">
      <alignment vertical="center"/>
      <protection locked="0"/>
    </xf>
    <xf numFmtId="41" fontId="5" fillId="5" borderId="95" xfId="31" applyNumberFormat="1" applyFont="1" applyFill="1" applyBorder="1" applyAlignment="1" applyProtection="1">
      <alignment vertical="center"/>
      <protection locked="0"/>
    </xf>
    <xf numFmtId="41" fontId="5" fillId="5" borderId="88" xfId="31" applyNumberFormat="1" applyFont="1" applyFill="1" applyBorder="1" applyAlignment="1" applyProtection="1">
      <alignment vertical="center"/>
      <protection locked="0"/>
    </xf>
    <xf numFmtId="41" fontId="5" fillId="5" borderId="96" xfId="31" applyNumberFormat="1" applyFont="1" applyFill="1" applyBorder="1" applyAlignment="1" applyProtection="1">
      <alignment vertical="center"/>
      <protection locked="0"/>
    </xf>
    <xf numFmtId="41" fontId="5" fillId="5" borderId="97" xfId="31" applyNumberFormat="1" applyFont="1" applyFill="1" applyBorder="1" applyAlignment="1" applyProtection="1">
      <alignment vertical="center"/>
      <protection locked="0"/>
    </xf>
    <xf numFmtId="41" fontId="5" fillId="5" borderId="99" xfId="31" applyNumberFormat="1" applyFont="1" applyFill="1" applyBorder="1" applyAlignment="1" applyProtection="1">
      <alignment vertical="center"/>
      <protection locked="0"/>
    </xf>
    <xf numFmtId="41" fontId="5" fillId="5" borderId="100" xfId="31" applyNumberFormat="1" applyFont="1" applyFill="1" applyBorder="1" applyAlignment="1" applyProtection="1">
      <alignment vertical="center"/>
      <protection locked="0"/>
    </xf>
    <xf numFmtId="0" fontId="35" fillId="0" borderId="0" xfId="0" applyFont="1"/>
    <xf numFmtId="0" fontId="35" fillId="5" borderId="0" xfId="0" applyFont="1" applyFill="1"/>
    <xf numFmtId="0" fontId="25" fillId="17" borderId="13" xfId="0" applyFont="1" applyFill="1" applyBorder="1" applyAlignment="1">
      <alignment horizontal="center" vertical="center"/>
    </xf>
    <xf numFmtId="0" fontId="25" fillId="17" borderId="20" xfId="0" applyFont="1" applyFill="1" applyBorder="1" applyAlignment="1">
      <alignment horizontal="center" vertical="center"/>
    </xf>
    <xf numFmtId="0" fontId="25" fillId="17" borderId="19" xfId="0" applyFont="1" applyFill="1" applyBorder="1" applyAlignment="1">
      <alignment horizontal="center" vertical="center"/>
    </xf>
    <xf numFmtId="0" fontId="25" fillId="17" borderId="121" xfId="0" applyFont="1" applyFill="1" applyBorder="1" applyAlignment="1">
      <alignment horizontal="center" vertical="center"/>
    </xf>
    <xf numFmtId="0" fontId="25" fillId="17" borderId="122" xfId="0" applyFont="1" applyFill="1" applyBorder="1" applyAlignment="1">
      <alignment horizontal="center" vertical="center"/>
    </xf>
    <xf numFmtId="0" fontId="25" fillId="17" borderId="123" xfId="0" applyFont="1" applyFill="1" applyBorder="1" applyAlignment="1">
      <alignment horizontal="center" vertical="center"/>
    </xf>
    <xf numFmtId="0" fontId="25" fillId="17" borderId="124" xfId="0" applyFont="1" applyFill="1" applyBorder="1" applyAlignment="1">
      <alignment horizontal="center" vertical="center"/>
    </xf>
    <xf numFmtId="0" fontId="25" fillId="17" borderId="21" xfId="0" applyFont="1" applyFill="1" applyBorder="1" applyAlignment="1">
      <alignment horizontal="center" vertical="center"/>
    </xf>
    <xf numFmtId="0" fontId="35" fillId="5" borderId="119" xfId="0" applyFont="1" applyFill="1" applyBorder="1" applyAlignment="1"/>
    <xf numFmtId="43" fontId="35" fillId="5" borderId="126" xfId="3" applyFont="1" applyFill="1" applyBorder="1" applyAlignment="1" applyProtection="1">
      <alignment vertical="center"/>
      <protection locked="0"/>
    </xf>
    <xf numFmtId="43" fontId="35" fillId="5" borderId="127" xfId="3" applyFont="1" applyFill="1" applyBorder="1" applyAlignment="1" applyProtection="1">
      <alignment vertical="center"/>
      <protection locked="0"/>
    </xf>
    <xf numFmtId="43" fontId="35" fillId="5" borderId="128" xfId="3" applyFont="1" applyFill="1" applyBorder="1" applyAlignment="1" applyProtection="1">
      <alignment vertical="center"/>
      <protection locked="0"/>
    </xf>
    <xf numFmtId="43" fontId="25" fillId="5" borderId="128" xfId="3" applyFont="1" applyFill="1" applyBorder="1" applyAlignment="1" applyProtection="1">
      <alignment vertical="center"/>
    </xf>
    <xf numFmtId="43" fontId="25" fillId="5" borderId="129" xfId="3" applyFont="1" applyFill="1" applyBorder="1" applyAlignment="1" applyProtection="1">
      <alignment vertical="center"/>
    </xf>
    <xf numFmtId="43" fontId="25" fillId="5" borderId="130" xfId="3" applyFont="1" applyFill="1" applyBorder="1" applyAlignment="1" applyProtection="1">
      <alignment vertical="center"/>
    </xf>
    <xf numFmtId="43" fontId="25" fillId="5" borderId="118" xfId="3" applyFont="1" applyFill="1" applyBorder="1" applyAlignment="1" applyProtection="1">
      <alignment vertical="center"/>
    </xf>
    <xf numFmtId="43" fontId="35" fillId="5" borderId="129" xfId="3" applyFont="1" applyFill="1" applyBorder="1" applyAlignment="1" applyProtection="1">
      <alignment vertical="center"/>
      <protection locked="0"/>
    </xf>
    <xf numFmtId="43" fontId="25" fillId="5" borderId="131" xfId="3" applyFont="1" applyFill="1" applyBorder="1" applyAlignment="1" applyProtection="1">
      <alignment vertical="center"/>
    </xf>
    <xf numFmtId="43" fontId="35" fillId="5" borderId="130" xfId="3" applyFont="1" applyFill="1" applyBorder="1" applyAlignment="1" applyProtection="1">
      <alignment vertical="center"/>
      <protection locked="0"/>
    </xf>
    <xf numFmtId="43" fontId="35" fillId="5" borderId="126" xfId="3" applyFont="1" applyFill="1" applyBorder="1" applyAlignment="1" applyProtection="1">
      <alignment vertical="center"/>
    </xf>
    <xf numFmtId="43" fontId="35" fillId="5" borderId="127" xfId="3" applyFont="1" applyFill="1" applyBorder="1" applyAlignment="1" applyProtection="1">
      <alignment vertical="center"/>
    </xf>
    <xf numFmtId="43" fontId="25" fillId="5" borderId="119" xfId="0" applyNumberFormat="1" applyFont="1" applyFill="1" applyBorder="1" applyProtection="1"/>
    <xf numFmtId="0" fontId="35" fillId="5" borderId="120" xfId="0" applyFont="1" applyFill="1" applyBorder="1" applyAlignment="1">
      <alignment vertical="center"/>
    </xf>
    <xf numFmtId="43" fontId="35" fillId="5" borderId="122" xfId="3" applyFont="1" applyFill="1" applyBorder="1" applyAlignment="1" applyProtection="1">
      <alignment horizontal="center" vertical="center"/>
    </xf>
    <xf numFmtId="43" fontId="35" fillId="5" borderId="132" xfId="3" applyFont="1" applyFill="1" applyBorder="1" applyAlignment="1" applyProtection="1">
      <alignment horizontal="center" vertical="center"/>
    </xf>
    <xf numFmtId="43" fontId="35" fillId="5" borderId="133" xfId="3" applyFont="1" applyFill="1" applyBorder="1" applyAlignment="1" applyProtection="1">
      <alignment horizontal="center" vertical="center"/>
    </xf>
    <xf numFmtId="43" fontId="25" fillId="5" borderId="133" xfId="3" applyFont="1" applyFill="1" applyBorder="1" applyAlignment="1" applyProtection="1">
      <alignment horizontal="center" vertical="center"/>
    </xf>
    <xf numFmtId="43" fontId="25" fillId="5" borderId="123" xfId="3" applyFont="1" applyFill="1" applyBorder="1" applyAlignment="1" applyProtection="1">
      <alignment horizontal="center" vertical="center"/>
    </xf>
    <xf numFmtId="43" fontId="25" fillId="5" borderId="134" xfId="3" applyFont="1" applyFill="1" applyBorder="1" applyAlignment="1" applyProtection="1">
      <alignment horizontal="center" vertical="center"/>
    </xf>
    <xf numFmtId="43" fontId="25" fillId="5" borderId="121" xfId="3" applyFont="1" applyFill="1" applyBorder="1" applyAlignment="1" applyProtection="1">
      <alignment horizontal="center" vertical="center"/>
    </xf>
    <xf numFmtId="43" fontId="35" fillId="5" borderId="123" xfId="3" applyFont="1" applyFill="1" applyBorder="1" applyAlignment="1" applyProtection="1">
      <alignment horizontal="center" vertical="center"/>
    </xf>
    <xf numFmtId="43" fontId="25" fillId="5" borderId="124" xfId="3" applyFont="1" applyFill="1" applyBorder="1" applyAlignment="1" applyProtection="1">
      <alignment horizontal="center" vertical="center"/>
    </xf>
    <xf numFmtId="43" fontId="35" fillId="5" borderId="134" xfId="3" applyFont="1" applyFill="1" applyBorder="1" applyAlignment="1" applyProtection="1">
      <alignment horizontal="center" vertical="center"/>
    </xf>
    <xf numFmtId="43" fontId="25" fillId="5" borderId="124" xfId="3" applyFont="1" applyFill="1" applyBorder="1" applyAlignment="1" applyProtection="1">
      <alignment vertical="center"/>
    </xf>
    <xf numFmtId="43" fontId="25" fillId="5" borderId="120" xfId="0" applyNumberFormat="1" applyFont="1" applyFill="1" applyBorder="1" applyAlignment="1" applyProtection="1">
      <alignment vertical="center"/>
    </xf>
    <xf numFmtId="0" fontId="35" fillId="5" borderId="0" xfId="0" applyFont="1" applyFill="1" applyProtection="1">
      <protection locked="0"/>
    </xf>
    <xf numFmtId="0" fontId="38" fillId="6" borderId="0" xfId="0" applyFont="1" applyFill="1" applyAlignment="1">
      <alignment horizontal="left" vertical="center"/>
    </xf>
    <xf numFmtId="0" fontId="38" fillId="6" borderId="0" xfId="0" applyFont="1" applyFill="1" applyAlignment="1">
      <alignment horizontal="center" vertical="center"/>
    </xf>
    <xf numFmtId="0" fontId="37" fillId="6" borderId="0" xfId="0" applyFont="1" applyFill="1" applyAlignment="1">
      <alignment horizontal="center" vertical="center"/>
    </xf>
    <xf numFmtId="0" fontId="6" fillId="0" borderId="0" xfId="0" applyFont="1" applyAlignment="1">
      <alignment horizontal="right"/>
    </xf>
    <xf numFmtId="0" fontId="6" fillId="0" borderId="0" xfId="0" applyFont="1"/>
    <xf numFmtId="0" fontId="5" fillId="0" borderId="30" xfId="0" applyFont="1" applyBorder="1" applyAlignment="1" applyProtection="1">
      <alignment horizontal="left"/>
      <protection locked="0"/>
    </xf>
    <xf numFmtId="0" fontId="6" fillId="5" borderId="137" xfId="44" applyFont="1" applyFill="1" applyBorder="1" applyAlignment="1">
      <alignment horizontal="center"/>
    </xf>
    <xf numFmtId="0" fontId="5" fillId="5" borderId="138" xfId="0" applyFont="1" applyFill="1" applyBorder="1"/>
    <xf numFmtId="0" fontId="6" fillId="5" borderId="17" xfId="44" applyFont="1" applyFill="1" applyBorder="1" applyAlignment="1">
      <alignment horizontal="center"/>
    </xf>
    <xf numFmtId="0" fontId="5" fillId="5" borderId="18" xfId="0" applyFont="1" applyFill="1" applyBorder="1"/>
    <xf numFmtId="0" fontId="6" fillId="5" borderId="141" xfId="44" applyFont="1" applyFill="1" applyBorder="1" applyAlignment="1">
      <alignment horizontal="center"/>
    </xf>
    <xf numFmtId="0" fontId="5" fillId="5" borderId="28" xfId="0" applyFont="1" applyFill="1" applyBorder="1"/>
    <xf numFmtId="0" fontId="5" fillId="5" borderId="1" xfId="0" applyFont="1" applyFill="1" applyBorder="1"/>
    <xf numFmtId="0" fontId="6" fillId="5" borderId="13" xfId="44" applyFont="1" applyFill="1" applyBorder="1" applyAlignment="1">
      <alignment horizontal="center"/>
    </xf>
    <xf numFmtId="0" fontId="5" fillId="5" borderId="20" xfId="0" applyFont="1" applyFill="1" applyBorder="1"/>
    <xf numFmtId="174" fontId="5" fillId="0" borderId="30" xfId="0" applyNumberFormat="1" applyFont="1" applyBorder="1" applyAlignment="1" applyProtection="1">
      <alignment horizontal="left"/>
      <protection locked="0"/>
    </xf>
    <xf numFmtId="0" fontId="26" fillId="0" borderId="30" xfId="44" applyFont="1" applyBorder="1" applyAlignment="1" applyProtection="1">
      <alignment horizontal="left"/>
      <protection locked="0"/>
    </xf>
    <xf numFmtId="0" fontId="5" fillId="0" borderId="30" xfId="0" applyFont="1" applyBorder="1" applyProtection="1">
      <protection locked="0"/>
    </xf>
    <xf numFmtId="174" fontId="5" fillId="0" borderId="30" xfId="0" applyNumberFormat="1" applyFont="1" applyBorder="1" applyProtection="1">
      <protection locked="0"/>
    </xf>
    <xf numFmtId="0" fontId="5" fillId="0" borderId="0" xfId="0" applyFont="1" applyProtection="1"/>
    <xf numFmtId="0" fontId="5" fillId="5" borderId="18" xfId="0" applyFont="1" applyFill="1" applyBorder="1" applyAlignment="1">
      <alignment vertical="center"/>
    </xf>
    <xf numFmtId="0" fontId="5" fillId="5" borderId="28" xfId="0" applyFont="1" applyFill="1" applyBorder="1" applyAlignment="1">
      <alignment vertical="center"/>
    </xf>
    <xf numFmtId="0" fontId="5" fillId="5" borderId="20" xfId="0" applyFont="1" applyFill="1" applyBorder="1" applyAlignment="1">
      <alignment vertical="center"/>
    </xf>
    <xf numFmtId="0" fontId="41" fillId="0" borderId="0" xfId="0" applyFont="1" applyFill="1" applyAlignment="1"/>
    <xf numFmtId="0" fontId="42" fillId="5" borderId="0" xfId="0" applyFont="1" applyFill="1" applyBorder="1"/>
    <xf numFmtId="0" fontId="42" fillId="5" borderId="0" xfId="0" applyFont="1" applyFill="1"/>
    <xf numFmtId="0" fontId="6" fillId="5" borderId="6" xfId="0" applyFont="1" applyFill="1" applyBorder="1" applyAlignment="1">
      <alignment horizontal="center" vertical="center"/>
    </xf>
    <xf numFmtId="0" fontId="6" fillId="5" borderId="28" xfId="0" applyFont="1" applyFill="1" applyBorder="1" applyAlignment="1">
      <alignment horizontal="center" vertical="center"/>
    </xf>
    <xf numFmtId="0" fontId="5" fillId="2" borderId="34" xfId="0" applyFont="1" applyFill="1" applyBorder="1" applyAlignment="1"/>
    <xf numFmtId="3" fontId="5" fillId="5" borderId="44" xfId="0" applyNumberFormat="1" applyFont="1" applyFill="1" applyBorder="1" applyAlignment="1" applyProtection="1">
      <alignment horizontal="center"/>
      <protection locked="0"/>
    </xf>
    <xf numFmtId="0" fontId="5" fillId="0" borderId="0" xfId="0" applyFont="1" applyAlignment="1"/>
    <xf numFmtId="3" fontId="5" fillId="5" borderId="43" xfId="0" applyNumberFormat="1" applyFont="1" applyFill="1" applyBorder="1" applyAlignment="1" applyProtection="1">
      <alignment horizontal="center"/>
      <protection locked="0"/>
    </xf>
    <xf numFmtId="2" fontId="6" fillId="5" borderId="28" xfId="3" applyNumberFormat="1" applyFont="1" applyFill="1" applyBorder="1" applyAlignment="1" applyProtection="1">
      <alignment horizontal="center"/>
    </xf>
    <xf numFmtId="43" fontId="5" fillId="0" borderId="0" xfId="3" applyFont="1" applyAlignment="1"/>
    <xf numFmtId="166" fontId="5" fillId="0" borderId="0" xfId="0" applyNumberFormat="1" applyFont="1" applyAlignment="1"/>
    <xf numFmtId="170" fontId="5" fillId="0" borderId="0" xfId="17" applyNumberFormat="1" applyFont="1" applyAlignment="1"/>
    <xf numFmtId="10" fontId="6" fillId="5" borderId="28" xfId="18" applyNumberFormat="1" applyFont="1" applyFill="1" applyBorder="1" applyAlignment="1" applyProtection="1">
      <alignment horizontal="center"/>
    </xf>
    <xf numFmtId="9" fontId="5" fillId="5" borderId="44" xfId="17" applyFont="1" applyFill="1" applyBorder="1" applyAlignment="1" applyProtection="1">
      <alignment horizontal="center"/>
      <protection locked="0"/>
    </xf>
    <xf numFmtId="9" fontId="5" fillId="5" borderId="42" xfId="17" applyFont="1" applyFill="1" applyBorder="1" applyAlignment="1" applyProtection="1">
      <alignment horizontal="center"/>
      <protection locked="0"/>
    </xf>
    <xf numFmtId="3" fontId="5" fillId="5" borderId="42" xfId="0" applyNumberFormat="1" applyFont="1" applyFill="1" applyBorder="1" applyAlignment="1" applyProtection="1">
      <alignment horizontal="center"/>
      <protection locked="0"/>
    </xf>
    <xf numFmtId="0" fontId="5" fillId="2" borderId="26" xfId="0" applyFont="1" applyFill="1" applyBorder="1" applyAlignment="1"/>
    <xf numFmtId="8" fontId="5" fillId="5" borderId="45" xfId="0" applyNumberFormat="1" applyFont="1" applyFill="1" applyBorder="1" applyAlignment="1" applyProtection="1">
      <alignment horizontal="center"/>
      <protection locked="0"/>
    </xf>
    <xf numFmtId="41" fontId="6" fillId="5" borderId="28" xfId="31" applyNumberFormat="1" applyFont="1" applyFill="1" applyBorder="1" applyAlignment="1">
      <alignment horizontal="center" vertical="center"/>
    </xf>
    <xf numFmtId="41" fontId="6" fillId="5" borderId="6" xfId="31" applyNumberFormat="1" applyFont="1" applyFill="1" applyBorder="1" applyAlignment="1">
      <alignment vertical="center"/>
    </xf>
    <xf numFmtId="41" fontId="5" fillId="5" borderId="7" xfId="31" applyNumberFormat="1" applyFont="1" applyFill="1" applyBorder="1" applyAlignment="1">
      <alignment vertical="center"/>
    </xf>
    <xf numFmtId="41" fontId="5" fillId="5" borderId="11" xfId="31" applyNumberFormat="1" applyFont="1" applyFill="1" applyBorder="1" applyAlignment="1">
      <alignment vertical="center"/>
    </xf>
    <xf numFmtId="41" fontId="5" fillId="5" borderId="28" xfId="31" applyNumberFormat="1" applyFont="1" applyFill="1" applyBorder="1" applyAlignment="1">
      <alignment vertical="center"/>
    </xf>
    <xf numFmtId="41" fontId="5" fillId="5" borderId="28" xfId="31" applyNumberFormat="1" applyFont="1" applyFill="1" applyBorder="1" applyAlignment="1">
      <alignment horizontal="left" vertical="center"/>
    </xf>
    <xf numFmtId="1" fontId="6" fillId="5" borderId="28" xfId="31" applyNumberFormat="1" applyFont="1" applyFill="1" applyBorder="1" applyAlignment="1">
      <alignment vertical="center"/>
    </xf>
    <xf numFmtId="41" fontId="5" fillId="5" borderId="98" xfId="31" applyNumberFormat="1" applyFont="1" applyFill="1" applyBorder="1" applyAlignment="1">
      <alignment vertical="center"/>
    </xf>
    <xf numFmtId="41" fontId="5" fillId="5" borderId="66" xfId="31" applyNumberFormat="1" applyFont="1" applyFill="1" applyBorder="1" applyAlignment="1">
      <alignment vertical="center"/>
    </xf>
    <xf numFmtId="41" fontId="5" fillId="5" borderId="6" xfId="31" applyNumberFormat="1" applyFont="1" applyFill="1" applyBorder="1" applyAlignment="1">
      <alignment vertical="center"/>
    </xf>
    <xf numFmtId="0" fontId="6" fillId="5" borderId="6" xfId="31" applyFont="1" applyFill="1" applyBorder="1" applyAlignment="1">
      <alignment vertical="center"/>
    </xf>
    <xf numFmtId="0" fontId="5" fillId="5" borderId="7" xfId="31" applyFont="1" applyFill="1" applyBorder="1" applyAlignment="1">
      <alignment vertical="center"/>
    </xf>
    <xf numFmtId="0" fontId="5" fillId="5" borderId="11" xfId="31" applyFont="1" applyFill="1" applyBorder="1" applyAlignment="1">
      <alignment vertical="center"/>
    </xf>
    <xf numFmtId="3" fontId="5" fillId="5" borderId="28" xfId="31" applyNumberFormat="1" applyFont="1" applyFill="1" applyBorder="1" applyAlignment="1">
      <alignment vertical="center"/>
    </xf>
    <xf numFmtId="43" fontId="5" fillId="5" borderId="6" xfId="31" applyNumberFormat="1" applyFont="1" applyFill="1" applyBorder="1" applyAlignment="1">
      <alignment vertical="center"/>
    </xf>
    <xf numFmtId="43" fontId="5" fillId="5" borderId="53" xfId="31" applyNumberFormat="1" applyFont="1" applyFill="1" applyBorder="1" applyAlignment="1" applyProtection="1">
      <alignment vertical="center"/>
      <protection locked="0"/>
    </xf>
    <xf numFmtId="43" fontId="5" fillId="5" borderId="32" xfId="31" applyNumberFormat="1" applyFont="1" applyFill="1" applyBorder="1" applyAlignment="1" applyProtection="1">
      <alignment vertical="center"/>
      <protection locked="0"/>
    </xf>
    <xf numFmtId="43" fontId="5" fillId="5" borderId="52" xfId="31" applyNumberFormat="1" applyFont="1" applyFill="1" applyBorder="1" applyAlignment="1" applyProtection="1">
      <alignment vertical="center"/>
      <protection locked="0"/>
    </xf>
    <xf numFmtId="2" fontId="5" fillId="5" borderId="10" xfId="31" applyNumberFormat="1" applyFont="1" applyFill="1" applyBorder="1" applyAlignment="1">
      <alignment vertical="center"/>
    </xf>
    <xf numFmtId="43" fontId="5" fillId="5" borderId="10" xfId="31" applyNumberFormat="1" applyFont="1" applyFill="1" applyBorder="1" applyAlignment="1">
      <alignment horizontal="left" vertical="center"/>
    </xf>
    <xf numFmtId="43" fontId="5" fillId="5" borderId="28" xfId="31" applyNumberFormat="1" applyFont="1" applyFill="1" applyBorder="1" applyAlignment="1">
      <alignment horizontal="left" vertical="center"/>
    </xf>
    <xf numFmtId="43" fontId="5" fillId="5" borderId="59" xfId="31" applyNumberFormat="1" applyFont="1" applyFill="1" applyBorder="1" applyAlignment="1" applyProtection="1">
      <alignment vertical="center"/>
      <protection locked="0"/>
    </xf>
    <xf numFmtId="43" fontId="5" fillId="5" borderId="30" xfId="31" applyNumberFormat="1" applyFont="1" applyFill="1" applyBorder="1" applyAlignment="1" applyProtection="1">
      <alignment vertical="center"/>
      <protection locked="0"/>
    </xf>
    <xf numFmtId="43" fontId="5" fillId="5" borderId="58" xfId="31" applyNumberFormat="1" applyFont="1" applyFill="1" applyBorder="1" applyAlignment="1" applyProtection="1">
      <alignment vertical="center"/>
      <protection locked="0"/>
    </xf>
    <xf numFmtId="2" fontId="5" fillId="5" borderId="28" xfId="31" applyNumberFormat="1" applyFont="1" applyFill="1" applyBorder="1" applyAlignment="1">
      <alignment vertical="center"/>
    </xf>
    <xf numFmtId="43" fontId="6" fillId="5" borderId="28" xfId="31" applyNumberFormat="1" applyFont="1" applyFill="1" applyBorder="1" applyAlignment="1">
      <alignment vertical="center"/>
    </xf>
    <xf numFmtId="2" fontId="6" fillId="5" borderId="28" xfId="31" applyNumberFormat="1" applyFont="1" applyFill="1" applyBorder="1" applyAlignment="1">
      <alignment vertical="center"/>
    </xf>
    <xf numFmtId="43" fontId="5" fillId="5" borderId="28" xfId="31" applyNumberFormat="1" applyFont="1" applyFill="1" applyBorder="1" applyAlignment="1">
      <alignment vertical="center"/>
    </xf>
    <xf numFmtId="43" fontId="5" fillId="5" borderId="7" xfId="31" applyNumberFormat="1" applyFont="1" applyFill="1" applyBorder="1" applyAlignment="1">
      <alignment vertical="center"/>
    </xf>
    <xf numFmtId="43" fontId="5" fillId="5" borderId="11" xfId="31" applyNumberFormat="1" applyFont="1" applyFill="1" applyBorder="1" applyAlignment="1">
      <alignment vertical="center"/>
    </xf>
    <xf numFmtId="43" fontId="5" fillId="5" borderId="57" xfId="31" applyNumberFormat="1" applyFont="1" applyFill="1" applyBorder="1" applyAlignment="1" applyProtection="1">
      <alignment vertical="center"/>
      <protection locked="0"/>
    </xf>
    <xf numFmtId="43" fontId="5" fillId="5" borderId="56" xfId="31" applyNumberFormat="1" applyFont="1" applyFill="1" applyBorder="1" applyAlignment="1" applyProtection="1">
      <alignment vertical="center"/>
      <protection locked="0"/>
    </xf>
    <xf numFmtId="43" fontId="5" fillId="5" borderId="55" xfId="31" applyNumberFormat="1" applyFont="1" applyFill="1" applyBorder="1" applyAlignment="1" applyProtection="1">
      <alignment vertical="center"/>
      <protection locked="0"/>
    </xf>
    <xf numFmtId="2" fontId="5" fillId="5" borderId="28" xfId="3" applyNumberFormat="1" applyFont="1" applyFill="1" applyBorder="1" applyAlignment="1">
      <alignment vertical="center"/>
    </xf>
    <xf numFmtId="43" fontId="5" fillId="5" borderId="12" xfId="31" applyNumberFormat="1" applyFont="1" applyFill="1" applyBorder="1" applyAlignment="1">
      <alignment horizontal="left" vertical="center"/>
    </xf>
    <xf numFmtId="43" fontId="5" fillId="5" borderId="83" xfId="31" applyNumberFormat="1" applyFont="1" applyFill="1" applyBorder="1" applyAlignment="1" applyProtection="1">
      <alignment vertical="center"/>
      <protection locked="0"/>
    </xf>
    <xf numFmtId="43" fontId="5" fillId="5" borderId="84" xfId="31" applyNumberFormat="1" applyFont="1" applyFill="1" applyBorder="1" applyAlignment="1" applyProtection="1">
      <alignment vertical="center"/>
      <protection locked="0"/>
    </xf>
    <xf numFmtId="43" fontId="5" fillId="5" borderId="85" xfId="31" applyNumberFormat="1" applyFont="1" applyFill="1" applyBorder="1" applyAlignment="1" applyProtection="1">
      <alignment vertical="center"/>
      <protection locked="0"/>
    </xf>
    <xf numFmtId="2" fontId="5" fillId="5" borderId="12" xfId="3" applyNumberFormat="1" applyFont="1" applyFill="1" applyBorder="1" applyAlignment="1">
      <alignment vertical="center"/>
    </xf>
    <xf numFmtId="43" fontId="47" fillId="5" borderId="28" xfId="31" applyNumberFormat="1" applyFont="1" applyFill="1" applyBorder="1" applyAlignment="1" applyProtection="1">
      <alignment vertical="center"/>
      <protection locked="0"/>
    </xf>
    <xf numFmtId="43" fontId="5" fillId="5" borderId="10" xfId="31" applyNumberFormat="1" applyFont="1" applyFill="1" applyBorder="1" applyAlignment="1">
      <alignment vertical="center"/>
    </xf>
    <xf numFmtId="43" fontId="5" fillId="5" borderId="86" xfId="31" applyNumberFormat="1" applyFont="1" applyFill="1" applyBorder="1" applyAlignment="1" applyProtection="1">
      <alignment vertical="center"/>
      <protection locked="0"/>
    </xf>
    <xf numFmtId="43" fontId="5" fillId="5" borderId="87" xfId="31" applyNumberFormat="1" applyFont="1" applyFill="1" applyBorder="1" applyAlignment="1" applyProtection="1">
      <alignment vertical="center"/>
      <protection locked="0"/>
    </xf>
    <xf numFmtId="43" fontId="5" fillId="5" borderId="88" xfId="31" applyNumberFormat="1" applyFont="1" applyFill="1" applyBorder="1" applyAlignment="1" applyProtection="1">
      <alignment vertical="center"/>
      <protection locked="0"/>
    </xf>
    <xf numFmtId="2" fontId="5" fillId="5" borderId="10" xfId="3" applyNumberFormat="1" applyFont="1" applyFill="1" applyBorder="1" applyAlignment="1">
      <alignment vertical="center"/>
    </xf>
    <xf numFmtId="43" fontId="5" fillId="5" borderId="89" xfId="31" applyNumberFormat="1" applyFont="1" applyFill="1" applyBorder="1" applyAlignment="1" applyProtection="1">
      <alignment vertical="center"/>
      <protection locked="0"/>
    </xf>
    <xf numFmtId="43" fontId="5" fillId="5" borderId="90" xfId="31" applyNumberFormat="1" applyFont="1" applyFill="1" applyBorder="1" applyAlignment="1" applyProtection="1">
      <alignment vertical="center"/>
      <protection locked="0"/>
    </xf>
    <xf numFmtId="43" fontId="5" fillId="5" borderId="91" xfId="31" applyNumberFormat="1" applyFont="1" applyFill="1" applyBorder="1" applyAlignment="1" applyProtection="1">
      <alignment vertical="center"/>
      <protection locked="0"/>
    </xf>
    <xf numFmtId="43" fontId="5" fillId="5" borderId="92" xfId="31" applyNumberFormat="1" applyFont="1" applyFill="1" applyBorder="1" applyAlignment="1" applyProtection="1">
      <alignment vertical="center"/>
      <protection locked="0"/>
    </xf>
    <xf numFmtId="43" fontId="5" fillId="5" borderId="93" xfId="31" applyNumberFormat="1" applyFont="1" applyFill="1" applyBorder="1" applyAlignment="1" applyProtection="1">
      <alignment vertical="center"/>
      <protection locked="0"/>
    </xf>
    <xf numFmtId="43" fontId="5" fillId="5" borderId="94" xfId="31" applyNumberFormat="1" applyFont="1" applyFill="1" applyBorder="1" applyAlignment="1" applyProtection="1">
      <alignment vertical="center"/>
      <protection locked="0"/>
    </xf>
    <xf numFmtId="2" fontId="6" fillId="5" borderId="28" xfId="3" applyNumberFormat="1" applyFont="1" applyFill="1" applyBorder="1" applyAlignment="1">
      <alignment vertical="center"/>
    </xf>
    <xf numFmtId="43" fontId="6" fillId="5" borderId="6" xfId="31" applyNumberFormat="1" applyFont="1" applyFill="1" applyBorder="1" applyAlignment="1">
      <alignment vertical="center"/>
    </xf>
    <xf numFmtId="43" fontId="5" fillId="5" borderId="28" xfId="31" applyNumberFormat="1" applyFont="1" applyFill="1" applyBorder="1" applyAlignment="1">
      <alignment horizontal="left" vertical="center" indent="1"/>
    </xf>
    <xf numFmtId="43" fontId="5" fillId="5" borderId="61" xfId="31" applyNumberFormat="1" applyFont="1" applyFill="1" applyBorder="1" applyAlignment="1" applyProtection="1">
      <alignment vertical="center"/>
      <protection locked="0"/>
    </xf>
    <xf numFmtId="43" fontId="5" fillId="5" borderId="60" xfId="31" applyNumberFormat="1" applyFont="1" applyFill="1" applyBorder="1" applyAlignment="1" applyProtection="1">
      <alignment vertical="center"/>
      <protection locked="0"/>
    </xf>
    <xf numFmtId="2" fontId="5" fillId="5" borderId="11" xfId="31" applyNumberFormat="1" applyFont="1" applyFill="1" applyBorder="1" applyAlignment="1" applyProtection="1">
      <alignment vertical="center"/>
      <protection locked="0"/>
    </xf>
    <xf numFmtId="43" fontId="6" fillId="5" borderId="28" xfId="3" applyFont="1" applyFill="1" applyBorder="1" applyAlignment="1">
      <alignment horizontal="center" vertical="center"/>
    </xf>
    <xf numFmtId="2" fontId="6" fillId="5" borderId="28" xfId="3" applyNumberFormat="1" applyFont="1" applyFill="1" applyBorder="1" applyAlignment="1">
      <alignment horizontal="center" vertical="center"/>
    </xf>
    <xf numFmtId="43" fontId="5" fillId="5" borderId="7" xfId="3" applyFont="1" applyFill="1" applyBorder="1" applyAlignment="1">
      <alignment vertical="center"/>
    </xf>
    <xf numFmtId="2" fontId="5" fillId="5" borderId="11" xfId="3" applyNumberFormat="1" applyFont="1" applyFill="1" applyBorder="1" applyAlignment="1">
      <alignment vertical="center"/>
    </xf>
    <xf numFmtId="2" fontId="5" fillId="5" borderId="28" xfId="3" applyNumberFormat="1" applyFont="1" applyFill="1" applyBorder="1" applyAlignment="1" applyProtection="1">
      <alignment vertical="center"/>
      <protection locked="0"/>
    </xf>
    <xf numFmtId="2" fontId="5" fillId="5" borderId="12" xfId="3" applyNumberFormat="1" applyFont="1" applyFill="1" applyBorder="1" applyAlignment="1" applyProtection="1">
      <alignment vertical="center"/>
      <protection locked="0"/>
    </xf>
    <xf numFmtId="2" fontId="5" fillId="5" borderId="10" xfId="3" applyNumberFormat="1" applyFont="1" applyFill="1" applyBorder="1" applyAlignment="1" applyProtection="1">
      <alignment vertical="center"/>
      <protection locked="0"/>
    </xf>
    <xf numFmtId="43" fontId="6" fillId="5" borderId="28" xfId="3" applyFont="1" applyFill="1" applyBorder="1" applyAlignment="1">
      <alignment vertical="center"/>
    </xf>
    <xf numFmtId="43" fontId="6" fillId="5" borderId="6" xfId="3" applyFont="1" applyFill="1" applyBorder="1" applyAlignment="1">
      <alignment vertical="center"/>
    </xf>
    <xf numFmtId="2" fontId="5" fillId="5" borderId="80" xfId="3" applyNumberFormat="1" applyFont="1" applyFill="1" applyBorder="1" applyAlignment="1" applyProtection="1">
      <alignment vertical="center"/>
      <protection locked="0"/>
    </xf>
    <xf numFmtId="0" fontId="6" fillId="5" borderId="28" xfId="31" applyFont="1" applyFill="1" applyBorder="1" applyAlignment="1">
      <alignment horizontal="center" vertical="center"/>
    </xf>
    <xf numFmtId="2" fontId="5" fillId="0" borderId="0" xfId="0" applyNumberFormat="1" applyFont="1"/>
    <xf numFmtId="0" fontId="6" fillId="5" borderId="28" xfId="21" applyFont="1" applyFill="1" applyBorder="1" applyAlignment="1">
      <alignment horizontal="center" vertical="center"/>
    </xf>
    <xf numFmtId="17" fontId="6" fillId="5" borderId="28" xfId="21" applyNumberFormat="1" applyFont="1" applyFill="1" applyBorder="1" applyAlignment="1">
      <alignment horizontal="center" vertical="center"/>
    </xf>
    <xf numFmtId="3" fontId="6" fillId="2" borderId="38" xfId="21" applyNumberFormat="1" applyFont="1" applyFill="1" applyBorder="1" applyAlignment="1"/>
    <xf numFmtId="3" fontId="5" fillId="2" borderId="37" xfId="21" applyNumberFormat="1" applyFont="1" applyFill="1" applyBorder="1" applyAlignment="1"/>
    <xf numFmtId="3" fontId="5" fillId="2" borderId="39" xfId="21" applyNumberFormat="1" applyFont="1" applyFill="1" applyBorder="1" applyAlignment="1"/>
    <xf numFmtId="3" fontId="5" fillId="2" borderId="34" xfId="21" applyNumberFormat="1" applyFont="1" applyFill="1" applyBorder="1"/>
    <xf numFmtId="43" fontId="5" fillId="2" borderId="33" xfId="21" applyNumberFormat="1" applyFont="1" applyFill="1" applyBorder="1" applyProtection="1">
      <protection locked="0"/>
    </xf>
    <xf numFmtId="2" fontId="6" fillId="2" borderId="40" xfId="21" applyNumberFormat="1" applyFont="1" applyFill="1" applyBorder="1"/>
    <xf numFmtId="2" fontId="6" fillId="2" borderId="34" xfId="21" applyNumberFormat="1" applyFont="1" applyFill="1" applyBorder="1"/>
    <xf numFmtId="2" fontId="6" fillId="2" borderId="0" xfId="3" applyNumberFormat="1" applyFont="1" applyFill="1" applyBorder="1"/>
    <xf numFmtId="2" fontId="6" fillId="2" borderId="41" xfId="21" applyNumberFormat="1" applyFont="1" applyFill="1" applyBorder="1"/>
    <xf numFmtId="3" fontId="6" fillId="2" borderId="34" xfId="21" applyNumberFormat="1" applyFont="1" applyFill="1" applyBorder="1"/>
    <xf numFmtId="0" fontId="6" fillId="5" borderId="6" xfId="21" applyFont="1" applyFill="1" applyBorder="1" applyAlignment="1">
      <alignment horizontal="left" vertical="center"/>
    </xf>
    <xf numFmtId="2" fontId="6" fillId="5" borderId="28" xfId="21" applyNumberFormat="1" applyFont="1" applyFill="1" applyBorder="1" applyAlignment="1">
      <alignment horizontal="right" vertical="center"/>
    </xf>
    <xf numFmtId="0" fontId="6" fillId="5" borderId="28" xfId="21" applyFont="1" applyFill="1" applyBorder="1" applyAlignment="1">
      <alignment horizontal="left" vertical="center"/>
    </xf>
    <xf numFmtId="43" fontId="6" fillId="5" borderId="28" xfId="21" applyNumberFormat="1" applyFont="1" applyFill="1" applyBorder="1" applyAlignment="1">
      <alignment horizontal="center" vertical="center"/>
    </xf>
    <xf numFmtId="0" fontId="5" fillId="0" borderId="0" xfId="0" applyFont="1" applyAlignment="1">
      <alignment horizontal="right"/>
    </xf>
    <xf numFmtId="0" fontId="41" fillId="0" borderId="0" xfId="0" applyFont="1" applyAlignment="1"/>
    <xf numFmtId="0" fontId="48" fillId="0" borderId="0" xfId="0" applyFont="1" applyAlignment="1"/>
    <xf numFmtId="41" fontId="48" fillId="0" borderId="0" xfId="0" applyNumberFormat="1" applyFont="1" applyAlignment="1"/>
    <xf numFmtId="41" fontId="49" fillId="0" borderId="0" xfId="0" applyNumberFormat="1" applyFont="1"/>
    <xf numFmtId="0" fontId="49" fillId="0" borderId="0" xfId="0" applyFont="1" applyAlignment="1">
      <alignment horizontal="right"/>
    </xf>
    <xf numFmtId="0" fontId="49" fillId="0" borderId="0" xfId="0" applyFont="1"/>
    <xf numFmtId="0" fontId="6" fillId="5" borderId="11" xfId="0" applyFont="1" applyFill="1" applyBorder="1" applyAlignment="1">
      <alignment horizontal="center" vertical="center"/>
    </xf>
    <xf numFmtId="41" fontId="6" fillId="5" borderId="28" xfId="0" applyNumberFormat="1" applyFont="1" applyFill="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vertical="center"/>
    </xf>
    <xf numFmtId="168" fontId="5" fillId="0" borderId="101" xfId="3" applyNumberFormat="1" applyFont="1" applyBorder="1"/>
    <xf numFmtId="168" fontId="5" fillId="0" borderId="36" xfId="3" applyNumberFormat="1" applyFont="1" applyBorder="1"/>
    <xf numFmtId="41" fontId="5" fillId="0" borderId="36" xfId="3" applyNumberFormat="1" applyFont="1" applyBorder="1"/>
    <xf numFmtId="41" fontId="5" fillId="0" borderId="44" xfId="3" applyNumberFormat="1" applyFont="1" applyBorder="1"/>
    <xf numFmtId="0" fontId="5" fillId="0" borderId="28" xfId="0" applyFont="1" applyBorder="1" applyAlignment="1">
      <alignment horizontal="right"/>
    </xf>
    <xf numFmtId="168" fontId="5" fillId="0" borderId="102" xfId="3" applyNumberFormat="1" applyFont="1" applyBorder="1"/>
    <xf numFmtId="168" fontId="5" fillId="0" borderId="33" xfId="3" applyNumberFormat="1" applyFont="1" applyBorder="1"/>
    <xf numFmtId="41" fontId="5" fillId="0" borderId="33" xfId="3" applyNumberFormat="1" applyFont="1" applyBorder="1"/>
    <xf numFmtId="41" fontId="5" fillId="0" borderId="42" xfId="3" applyNumberFormat="1" applyFont="1" applyBorder="1"/>
    <xf numFmtId="168" fontId="5" fillId="0" borderId="103" xfId="3" applyNumberFormat="1" applyFont="1" applyBorder="1"/>
    <xf numFmtId="168" fontId="5" fillId="0" borderId="35" xfId="3" applyNumberFormat="1" applyFont="1" applyBorder="1"/>
    <xf numFmtId="41" fontId="5" fillId="0" borderId="35" xfId="3" applyNumberFormat="1" applyFont="1" applyBorder="1"/>
    <xf numFmtId="41" fontId="5" fillId="0" borderId="43" xfId="3" applyNumberFormat="1" applyFont="1" applyBorder="1"/>
    <xf numFmtId="167" fontId="6" fillId="5" borderId="11" xfId="8" applyNumberFormat="1" applyFont="1" applyFill="1" applyBorder="1" applyAlignment="1">
      <alignment vertical="center"/>
    </xf>
    <xf numFmtId="167" fontId="6" fillId="5" borderId="28" xfId="8" applyNumberFormat="1" applyFont="1" applyFill="1" applyBorder="1" applyAlignment="1">
      <alignment vertical="center"/>
    </xf>
    <xf numFmtId="41" fontId="6" fillId="5" borderId="28" xfId="8" applyNumberFormat="1" applyFont="1" applyFill="1" applyBorder="1" applyAlignment="1">
      <alignment vertical="center"/>
    </xf>
    <xf numFmtId="0" fontId="5" fillId="0" borderId="28" xfId="0" applyFont="1" applyBorder="1" applyAlignment="1">
      <alignment horizontal="right" vertical="center"/>
    </xf>
    <xf numFmtId="0" fontId="6" fillId="5" borderId="0" xfId="0" applyFont="1" applyFill="1" applyBorder="1" applyAlignment="1">
      <alignment horizontal="left" vertical="center"/>
    </xf>
    <xf numFmtId="167" fontId="6" fillId="5" borderId="0" xfId="8" applyNumberFormat="1" applyFont="1" applyFill="1" applyBorder="1" applyAlignment="1">
      <alignment vertical="center"/>
    </xf>
    <xf numFmtId="41" fontId="6" fillId="5" borderId="0" xfId="8" applyNumberFormat="1" applyFont="1" applyFill="1" applyBorder="1" applyAlignment="1">
      <alignment vertical="center"/>
    </xf>
    <xf numFmtId="41" fontId="5" fillId="0" borderId="0" xfId="0" applyNumberFormat="1" applyFont="1" applyAlignment="1">
      <alignment vertical="center"/>
    </xf>
    <xf numFmtId="0" fontId="5" fillId="0" borderId="0" xfId="0" applyFont="1" applyAlignment="1">
      <alignment horizontal="right" vertical="center"/>
    </xf>
    <xf numFmtId="49" fontId="21" fillId="0" borderId="28" xfId="43" applyNumberFormat="1" applyFont="1" applyBorder="1"/>
    <xf numFmtId="0" fontId="21" fillId="0" borderId="28" xfId="43" applyFont="1" applyBorder="1"/>
    <xf numFmtId="41" fontId="6" fillId="5" borderId="47" xfId="0" applyNumberFormat="1" applyFont="1" applyFill="1" applyBorder="1" applyAlignment="1">
      <alignment horizontal="center" vertical="center"/>
    </xf>
    <xf numFmtId="41" fontId="6" fillId="5" borderId="48" xfId="0" applyNumberFormat="1" applyFont="1" applyFill="1" applyBorder="1" applyAlignment="1">
      <alignment horizontal="center" vertical="center"/>
    </xf>
    <xf numFmtId="41" fontId="6" fillId="5" borderId="49" xfId="0" applyNumberFormat="1" applyFont="1" applyFill="1" applyBorder="1" applyAlignment="1">
      <alignment horizontal="center" vertical="center"/>
    </xf>
    <xf numFmtId="49" fontId="20" fillId="0" borderId="28" xfId="43" applyNumberFormat="1" applyFont="1" applyBorder="1"/>
    <xf numFmtId="0" fontId="20" fillId="0" borderId="28" xfId="43" applyFont="1" applyBorder="1"/>
    <xf numFmtId="41" fontId="5" fillId="0" borderId="46" xfId="3" applyNumberFormat="1" applyFont="1" applyBorder="1" applyProtection="1">
      <protection locked="0"/>
    </xf>
    <xf numFmtId="41" fontId="5" fillId="0" borderId="33" xfId="3" applyNumberFormat="1" applyFont="1" applyBorder="1" applyProtection="1">
      <protection locked="0"/>
    </xf>
    <xf numFmtId="41" fontId="5" fillId="0" borderId="33" xfId="0" applyNumberFormat="1" applyFont="1" applyBorder="1" applyProtection="1">
      <protection locked="0"/>
    </xf>
    <xf numFmtId="41" fontId="5" fillId="0" borderId="42" xfId="0" applyNumberFormat="1" applyFont="1" applyBorder="1" applyProtection="1">
      <protection locked="0"/>
    </xf>
    <xf numFmtId="41" fontId="5" fillId="0" borderId="28" xfId="0" applyNumberFormat="1" applyFont="1" applyBorder="1" applyAlignment="1">
      <alignment horizontal="right"/>
    </xf>
    <xf numFmtId="41" fontId="5" fillId="0" borderId="46" xfId="0" applyNumberFormat="1" applyFont="1" applyBorder="1" applyProtection="1">
      <protection locked="0"/>
    </xf>
    <xf numFmtId="41" fontId="5" fillId="0" borderId="46" xfId="0" applyNumberFormat="1" applyFont="1" applyBorder="1" applyAlignment="1" applyProtection="1">
      <alignment vertical="center"/>
      <protection locked="0"/>
    </xf>
    <xf numFmtId="41" fontId="5" fillId="0" borderId="33" xfId="0" applyNumberFormat="1" applyFont="1" applyBorder="1" applyAlignment="1" applyProtection="1">
      <alignment vertical="center"/>
      <protection locked="0"/>
    </xf>
    <xf numFmtId="41" fontId="5" fillId="0" borderId="42" xfId="0" applyNumberFormat="1" applyFont="1" applyBorder="1" applyAlignment="1" applyProtection="1">
      <alignment vertical="center"/>
      <protection locked="0"/>
    </xf>
    <xf numFmtId="41" fontId="6" fillId="0" borderId="28" xfId="0" applyNumberFormat="1" applyFont="1" applyBorder="1"/>
    <xf numFmtId="41" fontId="5" fillId="0" borderId="0" xfId="0" applyNumberFormat="1" applyFont="1"/>
    <xf numFmtId="0" fontId="41" fillId="0" borderId="0" xfId="0" applyFont="1" applyAlignment="1">
      <alignment horizontal="center"/>
    </xf>
    <xf numFmtId="0" fontId="41" fillId="0" borderId="0" xfId="0" applyFont="1" applyAlignment="1">
      <alignment horizontal="left"/>
    </xf>
    <xf numFmtId="2" fontId="6" fillId="5" borderId="28" xfId="0" applyNumberFormat="1" applyFont="1" applyFill="1" applyBorder="1" applyAlignment="1">
      <alignment horizontal="center" vertical="center"/>
    </xf>
    <xf numFmtId="168" fontId="5" fillId="0" borderId="47" xfId="3" applyNumberFormat="1" applyFont="1" applyBorder="1" applyProtection="1">
      <protection locked="0"/>
    </xf>
    <xf numFmtId="168" fontId="5" fillId="0" borderId="48" xfId="3" applyNumberFormat="1" applyFont="1" applyBorder="1" applyProtection="1">
      <protection locked="0"/>
    </xf>
    <xf numFmtId="168" fontId="5" fillId="0" borderId="49" xfId="3" applyNumberFormat="1" applyFont="1" applyBorder="1" applyProtection="1">
      <protection locked="0"/>
    </xf>
    <xf numFmtId="2" fontId="5" fillId="0" borderId="28" xfId="0" applyNumberFormat="1" applyFont="1" applyBorder="1"/>
    <xf numFmtId="168" fontId="5" fillId="0" borderId="46" xfId="3" applyNumberFormat="1" applyFont="1" applyBorder="1" applyProtection="1">
      <protection locked="0"/>
    </xf>
    <xf numFmtId="168" fontId="5" fillId="0" borderId="33" xfId="3" applyNumberFormat="1" applyFont="1" applyBorder="1" applyProtection="1">
      <protection locked="0"/>
    </xf>
    <xf numFmtId="168" fontId="5" fillId="0" borderId="42" xfId="3" applyNumberFormat="1" applyFont="1" applyBorder="1" applyProtection="1">
      <protection locked="0"/>
    </xf>
    <xf numFmtId="168" fontId="5" fillId="0" borderId="50" xfId="3" applyNumberFormat="1" applyFont="1" applyBorder="1" applyProtection="1">
      <protection locked="0"/>
    </xf>
    <xf numFmtId="168" fontId="5" fillId="0" borderId="51" xfId="3" applyNumberFormat="1" applyFont="1" applyBorder="1" applyProtection="1">
      <protection locked="0"/>
    </xf>
    <xf numFmtId="168" fontId="5" fillId="0" borderId="45" xfId="3" applyNumberFormat="1" applyFont="1" applyBorder="1" applyProtection="1">
      <protection locked="0"/>
    </xf>
    <xf numFmtId="2" fontId="6" fillId="5" borderId="28" xfId="3" applyNumberFormat="1" applyFont="1" applyFill="1" applyBorder="1"/>
    <xf numFmtId="167" fontId="5" fillId="0" borderId="0" xfId="7" applyNumberFormat="1" applyFont="1"/>
    <xf numFmtId="0" fontId="6" fillId="5" borderId="28" xfId="0" applyFont="1" applyFill="1" applyBorder="1" applyAlignment="1">
      <alignment horizontal="center" vertical="center" wrapText="1"/>
    </xf>
    <xf numFmtId="0" fontId="21" fillId="0" borderId="28" xfId="43" applyFont="1" applyBorder="1" applyAlignment="1">
      <alignment horizontal="center" vertical="center"/>
    </xf>
    <xf numFmtId="0" fontId="5" fillId="0" borderId="36" xfId="0" applyFont="1" applyBorder="1" applyProtection="1">
      <protection locked="0"/>
    </xf>
    <xf numFmtId="168" fontId="5" fillId="0" borderId="36" xfId="3" applyNumberFormat="1" applyFont="1" applyBorder="1" applyProtection="1">
      <protection locked="0"/>
    </xf>
    <xf numFmtId="168" fontId="5" fillId="0" borderId="104" xfId="3" applyNumberFormat="1" applyFont="1" applyBorder="1" applyProtection="1">
      <protection locked="0"/>
    </xf>
    <xf numFmtId="168" fontId="5" fillId="0" borderId="63" xfId="3" applyNumberFormat="1" applyFont="1" applyBorder="1" applyProtection="1">
      <protection locked="0"/>
    </xf>
    <xf numFmtId="0" fontId="5" fillId="0" borderId="33" xfId="0" applyFont="1" applyBorder="1" applyProtection="1">
      <protection locked="0"/>
    </xf>
    <xf numFmtId="0" fontId="5" fillId="0" borderId="35" xfId="0" applyFont="1" applyBorder="1" applyProtection="1">
      <protection locked="0"/>
    </xf>
    <xf numFmtId="168" fontId="5" fillId="0" borderId="35" xfId="3" applyNumberFormat="1" applyFont="1" applyBorder="1" applyProtection="1">
      <protection locked="0"/>
    </xf>
    <xf numFmtId="168" fontId="5" fillId="0" borderId="105" xfId="3" applyNumberFormat="1" applyFont="1" applyBorder="1" applyProtection="1">
      <protection locked="0"/>
    </xf>
    <xf numFmtId="2" fontId="6" fillId="5" borderId="28" xfId="8" applyNumberFormat="1" applyFont="1" applyFill="1" applyBorder="1"/>
    <xf numFmtId="2" fontId="6" fillId="5" borderId="6" xfId="8" applyNumberFormat="1" applyFont="1" applyFill="1" applyBorder="1"/>
    <xf numFmtId="0" fontId="41" fillId="0" borderId="0" xfId="0" applyFont="1" applyAlignment="1">
      <alignment horizontal="center" wrapText="1"/>
    </xf>
    <xf numFmtId="0" fontId="41" fillId="0" borderId="0" xfId="0" applyFont="1" applyAlignment="1">
      <alignment horizontal="left" wrapText="1"/>
    </xf>
    <xf numFmtId="167" fontId="5" fillId="0" borderId="0" xfId="7" applyNumberFormat="1" applyFont="1" applyAlignment="1">
      <alignment wrapText="1"/>
    </xf>
    <xf numFmtId="168" fontId="5" fillId="0" borderId="36" xfId="3" applyNumberFormat="1" applyFont="1" applyBorder="1" applyAlignment="1" applyProtection="1">
      <alignment wrapText="1"/>
      <protection locked="0"/>
    </xf>
    <xf numFmtId="168" fontId="5" fillId="0" borderId="33" xfId="3" applyNumberFormat="1" applyFont="1" applyBorder="1" applyAlignment="1" applyProtection="1">
      <alignment wrapText="1"/>
      <protection locked="0"/>
    </xf>
    <xf numFmtId="168" fontId="5" fillId="0" borderId="35" xfId="3" applyNumberFormat="1" applyFont="1" applyBorder="1" applyAlignment="1" applyProtection="1">
      <alignment wrapText="1"/>
      <protection locked="0"/>
    </xf>
    <xf numFmtId="0" fontId="5" fillId="0" borderId="0" xfId="0" applyFont="1" applyAlignment="1">
      <alignment wrapText="1"/>
    </xf>
    <xf numFmtId="0" fontId="6" fillId="0" borderId="0" xfId="0" applyFont="1" applyAlignment="1"/>
    <xf numFmtId="0" fontId="47" fillId="0" borderId="0" xfId="0" applyFont="1" applyAlignment="1"/>
    <xf numFmtId="41" fontId="47" fillId="0" borderId="0" xfId="0" applyNumberFormat="1" applyFont="1" applyAlignment="1"/>
    <xf numFmtId="168" fontId="5" fillId="0" borderId="0" xfId="0" applyNumberFormat="1" applyFont="1"/>
    <xf numFmtId="2" fontId="5" fillId="0" borderId="0" xfId="0" applyNumberFormat="1" applyFont="1" applyAlignment="1">
      <alignment vertical="center"/>
    </xf>
    <xf numFmtId="167" fontId="5" fillId="0" borderId="0" xfId="0" applyNumberFormat="1" applyFont="1"/>
    <xf numFmtId="41" fontId="5" fillId="0" borderId="50" xfId="0" applyNumberFormat="1" applyFont="1" applyBorder="1" applyProtection="1">
      <protection locked="0"/>
    </xf>
    <xf numFmtId="41" fontId="5" fillId="0" borderId="51" xfId="0" applyNumberFormat="1" applyFont="1" applyBorder="1" applyProtection="1">
      <protection locked="0"/>
    </xf>
    <xf numFmtId="41" fontId="5" fillId="0" borderId="45" xfId="0" applyNumberFormat="1" applyFont="1" applyBorder="1" applyProtection="1">
      <protection locked="0"/>
    </xf>
    <xf numFmtId="0" fontId="5" fillId="0" borderId="0" xfId="0" applyFont="1" applyAlignment="1">
      <alignment horizontal="center"/>
    </xf>
    <xf numFmtId="0" fontId="42" fillId="5" borderId="0" xfId="0" applyFont="1" applyFill="1" applyBorder="1" applyAlignment="1"/>
    <xf numFmtId="0" fontId="42" fillId="5" borderId="0" xfId="0" applyFont="1" applyFill="1" applyAlignment="1"/>
    <xf numFmtId="43" fontId="50" fillId="5" borderId="0" xfId="0" applyNumberFormat="1" applyFont="1" applyFill="1" applyAlignment="1">
      <alignment horizontal="left"/>
    </xf>
    <xf numFmtId="43" fontId="42" fillId="5" borderId="0" xfId="0" applyNumberFormat="1" applyFont="1" applyFill="1" applyAlignment="1"/>
    <xf numFmtId="17" fontId="42" fillId="5" borderId="0" xfId="0" applyNumberFormat="1" applyFont="1" applyFill="1" applyBorder="1" applyAlignment="1">
      <alignment horizontal="center"/>
    </xf>
    <xf numFmtId="0" fontId="50" fillId="5" borderId="28" xfId="0" applyFont="1" applyFill="1" applyBorder="1" applyAlignment="1">
      <alignment horizontal="center"/>
    </xf>
    <xf numFmtId="3" fontId="6" fillId="5" borderId="28" xfId="31" applyNumberFormat="1" applyFont="1" applyFill="1" applyBorder="1" applyAlignment="1">
      <alignment horizontal="center" vertical="center"/>
    </xf>
    <xf numFmtId="167" fontId="42" fillId="5" borderId="0" xfId="0" applyNumberFormat="1" applyFont="1" applyFill="1" applyBorder="1"/>
    <xf numFmtId="0" fontId="51" fillId="5" borderId="28" xfId="0" applyFont="1" applyFill="1" applyBorder="1"/>
    <xf numFmtId="43" fontId="51" fillId="5" borderId="47" xfId="3" applyNumberFormat="1" applyFont="1" applyFill="1" applyBorder="1"/>
    <xf numFmtId="43" fontId="51" fillId="5" borderId="48" xfId="3" applyNumberFormat="1" applyFont="1" applyFill="1" applyBorder="1"/>
    <xf numFmtId="43" fontId="51" fillId="5" borderId="49" xfId="3" applyNumberFormat="1" applyFont="1" applyFill="1" applyBorder="1"/>
    <xf numFmtId="43" fontId="50" fillId="5" borderId="28" xfId="0" applyNumberFormat="1" applyFont="1" applyFill="1" applyBorder="1" applyAlignment="1"/>
    <xf numFmtId="43" fontId="51" fillId="5" borderId="46" xfId="3" applyNumberFormat="1" applyFont="1" applyFill="1" applyBorder="1"/>
    <xf numFmtId="43" fontId="51" fillId="5" borderId="33" xfId="3" applyNumberFormat="1" applyFont="1" applyFill="1" applyBorder="1"/>
    <xf numFmtId="43" fontId="51" fillId="5" borderId="42" xfId="3" applyNumberFormat="1" applyFont="1" applyFill="1" applyBorder="1"/>
    <xf numFmtId="0" fontId="50" fillId="5" borderId="28" xfId="0" applyFont="1" applyFill="1" applyBorder="1" applyAlignment="1">
      <alignment horizontal="left"/>
    </xf>
    <xf numFmtId="43" fontId="51" fillId="5" borderId="50" xfId="3" applyNumberFormat="1" applyFont="1" applyFill="1" applyBorder="1"/>
    <xf numFmtId="43" fontId="51" fillId="5" borderId="51" xfId="3" applyNumberFormat="1" applyFont="1" applyFill="1" applyBorder="1"/>
    <xf numFmtId="43" fontId="51" fillId="5" borderId="45" xfId="3" applyNumberFormat="1" applyFont="1" applyFill="1" applyBorder="1"/>
    <xf numFmtId="43" fontId="50" fillId="5" borderId="28" xfId="3" applyNumberFormat="1" applyFont="1" applyFill="1" applyBorder="1" applyAlignment="1"/>
    <xf numFmtId="167" fontId="42" fillId="5" borderId="0" xfId="7" applyNumberFormat="1" applyFont="1" applyFill="1" applyBorder="1"/>
    <xf numFmtId="0" fontId="51" fillId="5" borderId="0" xfId="0" applyFont="1" applyFill="1" applyBorder="1" applyAlignment="1">
      <alignment horizontal="right"/>
    </xf>
    <xf numFmtId="43" fontId="51" fillId="5" borderId="0" xfId="7" applyNumberFormat="1" applyFont="1" applyFill="1" applyBorder="1"/>
    <xf numFmtId="43" fontId="51" fillId="5" borderId="0" xfId="0" applyNumberFormat="1" applyFont="1" applyFill="1" applyBorder="1" applyAlignment="1"/>
    <xf numFmtId="43" fontId="50" fillId="5" borderId="0" xfId="0" applyNumberFormat="1" applyFont="1" applyFill="1" applyAlignment="1">
      <alignment horizontal="center"/>
    </xf>
    <xf numFmtId="167" fontId="42" fillId="5" borderId="0" xfId="0" applyNumberFormat="1" applyFont="1" applyFill="1"/>
    <xf numFmtId="43" fontId="50" fillId="5" borderId="46" xfId="3" applyNumberFormat="1" applyFont="1" applyFill="1" applyBorder="1" applyAlignment="1">
      <alignment horizontal="center" vertical="center"/>
    </xf>
    <xf numFmtId="43" fontId="50" fillId="5" borderId="33" xfId="3" applyNumberFormat="1" applyFont="1" applyFill="1" applyBorder="1" applyAlignment="1">
      <alignment horizontal="center" vertical="center"/>
    </xf>
    <xf numFmtId="43" fontId="50" fillId="5" borderId="42" xfId="3" applyNumberFormat="1" applyFont="1" applyFill="1" applyBorder="1" applyAlignment="1">
      <alignment horizontal="center" vertical="center"/>
    </xf>
    <xf numFmtId="43" fontId="51" fillId="5" borderId="46" xfId="0" applyNumberFormat="1" applyFont="1" applyFill="1" applyBorder="1"/>
    <xf numFmtId="43" fontId="51" fillId="5" borderId="33" xfId="0" applyNumberFormat="1" applyFont="1" applyFill="1" applyBorder="1"/>
    <xf numFmtId="43" fontId="51" fillId="5" borderId="42" xfId="0" applyNumberFormat="1" applyFont="1" applyFill="1" applyBorder="1"/>
    <xf numFmtId="43" fontId="51" fillId="5" borderId="28" xfId="0" applyNumberFormat="1" applyFont="1" applyFill="1" applyBorder="1" applyAlignment="1"/>
    <xf numFmtId="43" fontId="51" fillId="5" borderId="50" xfId="0" applyNumberFormat="1" applyFont="1" applyFill="1" applyBorder="1"/>
    <xf numFmtId="43" fontId="51" fillId="5" borderId="51" xfId="0" applyNumberFormat="1" applyFont="1" applyFill="1" applyBorder="1"/>
    <xf numFmtId="43" fontId="51" fillId="5" borderId="45" xfId="0" applyNumberFormat="1" applyFont="1" applyFill="1" applyBorder="1"/>
    <xf numFmtId="43" fontId="42" fillId="5" borderId="0" xfId="0" applyNumberFormat="1" applyFont="1" applyFill="1"/>
    <xf numFmtId="43" fontId="51" fillId="5" borderId="47" xfId="0" applyNumberFormat="1" applyFont="1" applyFill="1" applyBorder="1"/>
    <xf numFmtId="43" fontId="51" fillId="5" borderId="48" xfId="0" applyNumberFormat="1" applyFont="1" applyFill="1" applyBorder="1"/>
    <xf numFmtId="43" fontId="51" fillId="5" borderId="49" xfId="0" applyNumberFormat="1" applyFont="1" applyFill="1" applyBorder="1"/>
    <xf numFmtId="169" fontId="42" fillId="5" borderId="0" xfId="7" applyNumberFormat="1" applyFont="1" applyFill="1" applyBorder="1"/>
    <xf numFmtId="43" fontId="51" fillId="5" borderId="46" xfId="22" applyNumberFormat="1" applyFont="1" applyFill="1" applyBorder="1"/>
    <xf numFmtId="43" fontId="51" fillId="5" borderId="33" xfId="22" applyNumberFormat="1" applyFont="1" applyFill="1" applyBorder="1"/>
    <xf numFmtId="43" fontId="51" fillId="5" borderId="42" xfId="22" applyNumberFormat="1" applyFont="1" applyFill="1" applyBorder="1"/>
    <xf numFmtId="0" fontId="7" fillId="19" borderId="28" xfId="23" applyFont="1" applyFill="1" applyBorder="1" applyAlignment="1">
      <alignment horizontal="center" vertical="center" wrapText="1"/>
    </xf>
    <xf numFmtId="0" fontId="6" fillId="19" borderId="28" xfId="23" applyFont="1" applyFill="1" applyBorder="1" applyAlignment="1">
      <alignment horizontal="center" vertical="center" wrapText="1"/>
    </xf>
    <xf numFmtId="0" fontId="21" fillId="11" borderId="28" xfId="23" applyFont="1" applyFill="1" applyBorder="1" applyAlignment="1">
      <alignment horizontal="left"/>
    </xf>
    <xf numFmtId="3" fontId="1" fillId="0" borderId="47" xfId="23" applyNumberFormat="1" applyFont="1" applyBorder="1"/>
    <xf numFmtId="3" fontId="1" fillId="0" borderId="48" xfId="23" applyNumberFormat="1" applyFont="1" applyBorder="1"/>
    <xf numFmtId="3" fontId="1" fillId="0" borderId="49" xfId="23" applyNumberFormat="1" applyFont="1" applyBorder="1"/>
    <xf numFmtId="3" fontId="1" fillId="0" borderId="46" xfId="23" applyNumberFormat="1" applyFont="1" applyBorder="1"/>
    <xf numFmtId="3" fontId="1" fillId="0" borderId="33" xfId="23" applyNumberFormat="1" applyFont="1" applyBorder="1"/>
    <xf numFmtId="3" fontId="1" fillId="0" borderId="42" xfId="23" applyNumberFormat="1" applyFont="1" applyBorder="1"/>
    <xf numFmtId="3" fontId="1" fillId="0" borderId="50" xfId="23" applyNumberFormat="1" applyFont="1" applyBorder="1"/>
    <xf numFmtId="3" fontId="1" fillId="0" borderId="51" xfId="23" applyNumberFormat="1" applyFont="1" applyBorder="1"/>
    <xf numFmtId="3" fontId="1" fillId="0" borderId="45" xfId="23" applyNumberFormat="1" applyFont="1" applyBorder="1"/>
    <xf numFmtId="3" fontId="39" fillId="11" borderId="28" xfId="23" applyNumberFormat="1" applyFont="1" applyFill="1" applyBorder="1"/>
    <xf numFmtId="173" fontId="39" fillId="11" borderId="28" xfId="22" applyNumberFormat="1" applyFont="1" applyFill="1" applyBorder="1"/>
    <xf numFmtId="0" fontId="46" fillId="2" borderId="0" xfId="0" applyFont="1" applyFill="1" applyAlignment="1">
      <alignment wrapText="1"/>
    </xf>
    <xf numFmtId="0" fontId="46" fillId="2" borderId="0" xfId="0" applyFont="1" applyFill="1" applyAlignment="1"/>
    <xf numFmtId="0" fontId="52" fillId="2" borderId="0" xfId="0" applyFont="1" applyFill="1"/>
    <xf numFmtId="0" fontId="53" fillId="2" borderId="0" xfId="0" applyFont="1" applyFill="1"/>
    <xf numFmtId="0" fontId="18" fillId="2" borderId="0" xfId="0" applyFont="1" applyFill="1"/>
    <xf numFmtId="0" fontId="52" fillId="0" borderId="0" xfId="0" applyFont="1" applyFill="1"/>
    <xf numFmtId="0" fontId="46" fillId="2" borderId="0" xfId="0" applyFont="1" applyFill="1"/>
    <xf numFmtId="0" fontId="46" fillId="2" borderId="0" xfId="0" applyFont="1" applyFill="1" applyBorder="1" applyAlignment="1"/>
    <xf numFmtId="0" fontId="46" fillId="8" borderId="1" xfId="0" applyFont="1" applyFill="1" applyBorder="1" applyAlignment="1">
      <alignment horizontal="center"/>
    </xf>
    <xf numFmtId="3" fontId="52" fillId="2" borderId="0" xfId="0" applyNumberFormat="1" applyFont="1" applyFill="1" applyBorder="1" applyAlignment="1">
      <alignment horizontal="center"/>
    </xf>
    <xf numFmtId="10" fontId="52" fillId="0" borderId="1" xfId="0" applyNumberFormat="1" applyFont="1" applyBorder="1" applyAlignment="1">
      <alignment horizontal="center"/>
    </xf>
    <xf numFmtId="10" fontId="52" fillId="5" borderId="6" xfId="0" applyNumberFormat="1" applyFont="1" applyFill="1" applyBorder="1" applyAlignment="1">
      <alignment horizontal="center"/>
    </xf>
    <xf numFmtId="3" fontId="52" fillId="2" borderId="6" xfId="0" applyNumberFormat="1" applyFont="1" applyFill="1" applyBorder="1" applyAlignment="1">
      <alignment horizontal="center"/>
    </xf>
    <xf numFmtId="3" fontId="52" fillId="2" borderId="1" xfId="0" applyNumberFormat="1" applyFont="1" applyFill="1" applyBorder="1" applyAlignment="1">
      <alignment horizontal="center"/>
    </xf>
    <xf numFmtId="0" fontId="52" fillId="2" borderId="0" xfId="0" applyFont="1" applyFill="1" applyBorder="1" applyAlignment="1">
      <alignment vertical="justify" wrapText="1"/>
    </xf>
    <xf numFmtId="0" fontId="52" fillId="0" borderId="0" xfId="0" applyFont="1" applyAlignment="1">
      <alignment wrapText="1"/>
    </xf>
    <xf numFmtId="0" fontId="46" fillId="0" borderId="0" xfId="0" applyFont="1" applyFill="1"/>
    <xf numFmtId="0" fontId="52" fillId="2" borderId="0" xfId="0" applyFont="1" applyFill="1" applyAlignment="1">
      <alignment vertical="top"/>
    </xf>
    <xf numFmtId="0" fontId="52" fillId="2" borderId="0" xfId="0" applyFont="1" applyFill="1" applyAlignment="1">
      <alignment wrapText="1"/>
    </xf>
    <xf numFmtId="0" fontId="46" fillId="2" borderId="0" xfId="0" applyFont="1" applyFill="1" applyAlignment="1">
      <alignment vertical="top"/>
    </xf>
    <xf numFmtId="0" fontId="46" fillId="8" borderId="28" xfId="0" applyFont="1" applyFill="1" applyBorder="1" applyAlignment="1">
      <alignment vertical="center" wrapText="1"/>
    </xf>
    <xf numFmtId="4" fontId="52" fillId="0" borderId="0" xfId="0" applyNumberFormat="1" applyFont="1"/>
    <xf numFmtId="0" fontId="52" fillId="2" borderId="28" xfId="0" applyFont="1" applyFill="1" applyBorder="1"/>
    <xf numFmtId="1" fontId="52" fillId="2" borderId="0" xfId="0" applyNumberFormat="1" applyFont="1" applyFill="1"/>
    <xf numFmtId="0" fontId="52" fillId="2" borderId="0" xfId="0" applyFont="1" applyFill="1" applyAlignment="1">
      <alignment horizontal="left" vertical="justify" wrapText="1"/>
    </xf>
    <xf numFmtId="0" fontId="11" fillId="2" borderId="0" xfId="0" applyFont="1" applyFill="1"/>
    <xf numFmtId="0" fontId="46" fillId="9" borderId="1" xfId="0" applyFont="1" applyFill="1" applyBorder="1"/>
    <xf numFmtId="0" fontId="46" fillId="9" borderId="1" xfId="0" applyFont="1" applyFill="1" applyBorder="1" applyAlignment="1">
      <alignment horizontal="center"/>
    </xf>
    <xf numFmtId="0" fontId="52" fillId="2" borderId="1" xfId="0" applyFont="1" applyFill="1" applyBorder="1"/>
    <xf numFmtId="0" fontId="52" fillId="0" borderId="47" xfId="0" applyFont="1" applyBorder="1" applyAlignment="1">
      <alignment horizontal="center"/>
    </xf>
    <xf numFmtId="0" fontId="52" fillId="0" borderId="48" xfId="0" applyFont="1" applyBorder="1" applyAlignment="1">
      <alignment horizontal="center"/>
    </xf>
    <xf numFmtId="0" fontId="52" fillId="0" borderId="49" xfId="0" applyFont="1" applyBorder="1" applyAlignment="1">
      <alignment horizontal="center"/>
    </xf>
    <xf numFmtId="0" fontId="52" fillId="0" borderId="46" xfId="0" applyFont="1" applyBorder="1" applyAlignment="1">
      <alignment horizontal="center"/>
    </xf>
    <xf numFmtId="0" fontId="52" fillId="0" borderId="33" xfId="0" applyFont="1" applyBorder="1" applyAlignment="1">
      <alignment horizontal="center"/>
    </xf>
    <xf numFmtId="0" fontId="52" fillId="0" borderId="42" xfId="0" applyFont="1" applyBorder="1" applyAlignment="1">
      <alignment horizontal="center"/>
    </xf>
    <xf numFmtId="0" fontId="52" fillId="0" borderId="50" xfId="0" applyFont="1" applyBorder="1" applyAlignment="1">
      <alignment horizontal="center"/>
    </xf>
    <xf numFmtId="0" fontId="52" fillId="0" borderId="51" xfId="0" applyFont="1" applyBorder="1" applyAlignment="1">
      <alignment horizontal="center"/>
    </xf>
    <xf numFmtId="0" fontId="52" fillId="0" borderId="45" xfId="0" applyFont="1" applyBorder="1" applyAlignment="1">
      <alignment horizontal="center"/>
    </xf>
    <xf numFmtId="0" fontId="52" fillId="2" borderId="0" xfId="20" applyFont="1" applyFill="1"/>
    <xf numFmtId="0" fontId="46" fillId="9" borderId="28" xfId="20" applyFont="1" applyFill="1" applyBorder="1"/>
    <xf numFmtId="0" fontId="46" fillId="9" borderId="1" xfId="20" applyFont="1" applyFill="1" applyBorder="1" applyAlignment="1">
      <alignment horizontal="center"/>
    </xf>
    <xf numFmtId="0" fontId="52" fillId="5" borderId="1" xfId="20" applyFont="1" applyFill="1" applyBorder="1"/>
    <xf numFmtId="10" fontId="52" fillId="5" borderId="47" xfId="0" applyNumberFormat="1" applyFont="1" applyFill="1" applyBorder="1" applyAlignment="1">
      <alignment horizontal="center"/>
    </xf>
    <xf numFmtId="10" fontId="52" fillId="5" borderId="48" xfId="0" applyNumberFormat="1" applyFont="1" applyFill="1" applyBorder="1" applyAlignment="1">
      <alignment horizontal="center"/>
    </xf>
    <xf numFmtId="10" fontId="52" fillId="5" borderId="49" xfId="0" applyNumberFormat="1" applyFont="1" applyFill="1" applyBorder="1" applyAlignment="1">
      <alignment horizontal="center"/>
    </xf>
    <xf numFmtId="10" fontId="52" fillId="5" borderId="46" xfId="0" applyNumberFormat="1" applyFont="1" applyFill="1" applyBorder="1" applyAlignment="1">
      <alignment horizontal="center"/>
    </xf>
    <xf numFmtId="10" fontId="52" fillId="5" borderId="33" xfId="0" applyNumberFormat="1" applyFont="1" applyFill="1" applyBorder="1" applyAlignment="1">
      <alignment horizontal="center"/>
    </xf>
    <xf numFmtId="10" fontId="52" fillId="5" borderId="42" xfId="0" applyNumberFormat="1" applyFont="1" applyFill="1" applyBorder="1" applyAlignment="1">
      <alignment horizontal="center"/>
    </xf>
    <xf numFmtId="9" fontId="52" fillId="5" borderId="50" xfId="20" applyNumberFormat="1" applyFont="1" applyFill="1" applyBorder="1" applyAlignment="1">
      <alignment horizontal="center"/>
    </xf>
    <xf numFmtId="9" fontId="52" fillId="5" borderId="51" xfId="20" applyNumberFormat="1" applyFont="1" applyFill="1" applyBorder="1" applyAlignment="1">
      <alignment horizontal="center"/>
    </xf>
    <xf numFmtId="9" fontId="52" fillId="5" borderId="45" xfId="20" applyNumberFormat="1" applyFont="1" applyFill="1" applyBorder="1" applyAlignment="1">
      <alignment horizontal="center"/>
    </xf>
    <xf numFmtId="166" fontId="52" fillId="2" borderId="0" xfId="20" applyNumberFormat="1" applyFont="1" applyFill="1"/>
    <xf numFmtId="10" fontId="52" fillId="2" borderId="0" xfId="20" applyNumberFormat="1" applyFont="1" applyFill="1"/>
    <xf numFmtId="0" fontId="46" fillId="2" borderId="0" xfId="20" applyFont="1" applyFill="1"/>
    <xf numFmtId="0" fontId="46" fillId="9" borderId="28" xfId="20" applyFont="1" applyFill="1" applyBorder="1" applyAlignment="1">
      <alignment vertical="center" wrapText="1"/>
    </xf>
    <xf numFmtId="0" fontId="46" fillId="9" borderId="28" xfId="20" applyFont="1" applyFill="1" applyBorder="1" applyAlignment="1">
      <alignment horizontal="center" vertical="center"/>
    </xf>
    <xf numFmtId="0" fontId="46" fillId="9" borderId="6" xfId="20" applyFont="1" applyFill="1" applyBorder="1" applyAlignment="1">
      <alignment horizontal="center" vertical="center"/>
    </xf>
    <xf numFmtId="0" fontId="52" fillId="0" borderId="28" xfId="20" applyFont="1" applyBorder="1" applyAlignment="1">
      <alignment vertical="center" wrapText="1"/>
    </xf>
    <xf numFmtId="2" fontId="52" fillId="0" borderId="47" xfId="20" applyNumberFormat="1" applyFont="1" applyBorder="1" applyAlignment="1">
      <alignment horizontal="center" vertical="center"/>
    </xf>
    <xf numFmtId="2" fontId="52" fillId="0" borderId="48" xfId="20" applyNumberFormat="1" applyFont="1" applyBorder="1" applyAlignment="1">
      <alignment horizontal="center" vertical="center"/>
    </xf>
    <xf numFmtId="2" fontId="52" fillId="0" borderId="48" xfId="31" applyNumberFormat="1" applyFont="1" applyBorder="1" applyAlignment="1">
      <alignment horizontal="center" vertical="center"/>
    </xf>
    <xf numFmtId="2" fontId="52" fillId="0" borderId="69" xfId="20" applyNumberFormat="1" applyFont="1" applyBorder="1" applyAlignment="1">
      <alignment horizontal="center" vertical="center"/>
    </xf>
    <xf numFmtId="2" fontId="52" fillId="0" borderId="136" xfId="20" applyNumberFormat="1" applyFont="1" applyBorder="1" applyAlignment="1">
      <alignment horizontal="center" vertical="center"/>
    </xf>
    <xf numFmtId="0" fontId="54" fillId="2" borderId="0" xfId="0" applyFont="1" applyFill="1" applyAlignment="1">
      <alignment horizontal="center" vertical="center"/>
    </xf>
    <xf numFmtId="0" fontId="52" fillId="2" borderId="0" xfId="0" applyFont="1" applyFill="1" applyAlignment="1">
      <alignment horizontal="center" vertical="center"/>
    </xf>
    <xf numFmtId="2" fontId="54" fillId="5" borderId="0" xfId="0" applyNumberFormat="1" applyFont="1" applyFill="1"/>
    <xf numFmtId="0" fontId="52" fillId="5" borderId="0" xfId="0" applyFont="1" applyFill="1"/>
    <xf numFmtId="2" fontId="52" fillId="0" borderId="64" xfId="20" applyNumberFormat="1" applyFont="1" applyBorder="1" applyAlignment="1">
      <alignment horizontal="center" vertical="center"/>
    </xf>
    <xf numFmtId="2" fontId="52" fillId="0" borderId="65" xfId="20" applyNumberFormat="1" applyFont="1" applyBorder="1" applyAlignment="1">
      <alignment horizontal="center" vertical="center"/>
    </xf>
    <xf numFmtId="2" fontId="52" fillId="0" borderId="65" xfId="31" applyNumberFormat="1" applyFont="1" applyBorder="1" applyAlignment="1">
      <alignment horizontal="center" vertical="center"/>
    </xf>
    <xf numFmtId="2" fontId="52" fillId="0" borderId="135" xfId="20" applyNumberFormat="1" applyFont="1" applyBorder="1" applyAlignment="1">
      <alignment horizontal="center" vertical="center"/>
    </xf>
    <xf numFmtId="2" fontId="52" fillId="0" borderId="28" xfId="20" applyNumberFormat="1" applyFont="1" applyBorder="1" applyAlignment="1">
      <alignment horizontal="center" vertical="center"/>
    </xf>
    <xf numFmtId="2" fontId="54" fillId="5" borderId="0" xfId="20" applyNumberFormat="1" applyFont="1" applyFill="1" applyAlignment="1">
      <alignment vertical="center"/>
    </xf>
    <xf numFmtId="0" fontId="52" fillId="0" borderId="0" xfId="20" applyFont="1" applyAlignment="1">
      <alignment vertical="center"/>
    </xf>
    <xf numFmtId="0" fontId="54" fillId="5" borderId="0" xfId="20" applyFont="1" applyFill="1"/>
    <xf numFmtId="0" fontId="54" fillId="5" borderId="0" xfId="0" applyFont="1" applyFill="1"/>
    <xf numFmtId="0" fontId="52" fillId="2" borderId="0" xfId="0" applyFont="1" applyFill="1" applyBorder="1" applyAlignment="1">
      <alignment wrapText="1"/>
    </xf>
    <xf numFmtId="0" fontId="52" fillId="2" borderId="12" xfId="0" applyFont="1" applyFill="1" applyBorder="1" applyAlignment="1">
      <alignment wrapText="1"/>
    </xf>
    <xf numFmtId="168" fontId="52" fillId="0" borderId="47" xfId="3" applyNumberFormat="1" applyFont="1" applyBorder="1" applyAlignment="1">
      <alignment horizontal="center" vertical="center" wrapText="1"/>
    </xf>
    <xf numFmtId="168" fontId="52" fillId="0" borderId="48" xfId="3" applyNumberFormat="1" applyFont="1" applyBorder="1" applyAlignment="1">
      <alignment horizontal="center" vertical="center" wrapText="1"/>
    </xf>
    <xf numFmtId="168" fontId="52" fillId="0" borderId="69" xfId="3" applyNumberFormat="1" applyFont="1" applyBorder="1" applyAlignment="1">
      <alignment horizontal="center" vertical="center" wrapText="1"/>
    </xf>
    <xf numFmtId="0" fontId="52" fillId="2" borderId="10" xfId="0" applyFont="1" applyFill="1" applyBorder="1" applyAlignment="1">
      <alignment wrapText="1"/>
    </xf>
    <xf numFmtId="168" fontId="52" fillId="0" borderId="46" xfId="3" applyNumberFormat="1" applyFont="1" applyBorder="1" applyAlignment="1">
      <alignment horizontal="center" vertical="center" wrapText="1"/>
    </xf>
    <xf numFmtId="168" fontId="52" fillId="0" borderId="33" xfId="3" applyNumberFormat="1" applyFont="1" applyBorder="1" applyAlignment="1">
      <alignment horizontal="center" vertical="center" wrapText="1"/>
    </xf>
    <xf numFmtId="168" fontId="52" fillId="0" borderId="63" xfId="3" applyNumberFormat="1" applyFont="1" applyBorder="1" applyAlignment="1">
      <alignment horizontal="center" vertical="center" wrapText="1"/>
    </xf>
    <xf numFmtId="0" fontId="52" fillId="2" borderId="1" xfId="0" applyFont="1" applyFill="1" applyBorder="1" applyAlignment="1">
      <alignment wrapText="1"/>
    </xf>
    <xf numFmtId="168" fontId="52" fillId="0" borderId="67" xfId="3" applyNumberFormat="1" applyFont="1" applyBorder="1" applyAlignment="1">
      <alignment horizontal="center" vertical="center" wrapText="1"/>
    </xf>
    <xf numFmtId="168" fontId="52" fillId="0" borderId="68" xfId="3" applyNumberFormat="1" applyFont="1" applyBorder="1" applyAlignment="1">
      <alignment horizontal="center" vertical="center" wrapText="1"/>
    </xf>
    <xf numFmtId="168" fontId="52" fillId="0" borderId="70" xfId="3" applyNumberFormat="1" applyFont="1" applyBorder="1" applyAlignment="1">
      <alignment horizontal="center" vertical="center" wrapText="1"/>
    </xf>
    <xf numFmtId="168" fontId="52" fillId="0" borderId="28" xfId="3" applyNumberFormat="1" applyFont="1" applyBorder="1" applyAlignment="1">
      <alignment horizontal="center" vertical="center"/>
    </xf>
    <xf numFmtId="168" fontId="52" fillId="0" borderId="47" xfId="3" applyNumberFormat="1" applyFont="1" applyBorder="1" applyAlignment="1">
      <alignment horizontal="center" vertical="center"/>
    </xf>
    <xf numFmtId="168" fontId="52" fillId="0" borderId="48" xfId="3" applyNumberFormat="1" applyFont="1" applyBorder="1" applyAlignment="1">
      <alignment horizontal="center" vertical="center"/>
    </xf>
    <xf numFmtId="168" fontId="52" fillId="0" borderId="69" xfId="3" applyNumberFormat="1" applyFont="1" applyBorder="1" applyAlignment="1">
      <alignment horizontal="center" vertical="center"/>
    </xf>
    <xf numFmtId="168" fontId="52" fillId="0" borderId="46" xfId="3" applyNumberFormat="1" applyFont="1" applyBorder="1" applyAlignment="1">
      <alignment horizontal="center" vertical="center"/>
    </xf>
    <xf numFmtId="168" fontId="52" fillId="0" borderId="33" xfId="3" applyNumberFormat="1" applyFont="1" applyBorder="1" applyAlignment="1">
      <alignment horizontal="center" vertical="center"/>
    </xf>
    <xf numFmtId="168" fontId="52" fillId="0" borderId="63" xfId="3" applyNumberFormat="1" applyFont="1" applyBorder="1" applyAlignment="1">
      <alignment horizontal="center" vertical="center"/>
    </xf>
    <xf numFmtId="167" fontId="52" fillId="0" borderId="0" xfId="0" applyNumberFormat="1" applyFont="1" applyFill="1" applyBorder="1" applyAlignment="1">
      <alignment horizontal="center"/>
    </xf>
    <xf numFmtId="168" fontId="52" fillId="0" borderId="49" xfId="3" applyNumberFormat="1" applyFont="1" applyBorder="1" applyAlignment="1">
      <alignment horizontal="center" vertical="center"/>
    </xf>
    <xf numFmtId="168" fontId="52" fillId="0" borderId="15" xfId="3" applyNumberFormat="1" applyFont="1" applyBorder="1" applyAlignment="1">
      <alignment horizontal="center" vertical="center"/>
    </xf>
    <xf numFmtId="168" fontId="52" fillId="0" borderId="42" xfId="3" applyNumberFormat="1" applyFont="1" applyBorder="1" applyAlignment="1">
      <alignment horizontal="center" vertical="center"/>
    </xf>
    <xf numFmtId="168" fontId="52" fillId="0" borderId="50" xfId="3" applyNumberFormat="1" applyFont="1" applyBorder="1" applyAlignment="1">
      <alignment horizontal="center" vertical="center"/>
    </xf>
    <xf numFmtId="168" fontId="52" fillId="0" borderId="51" xfId="3" applyNumberFormat="1" applyFont="1" applyBorder="1" applyAlignment="1">
      <alignment horizontal="center" vertical="center"/>
    </xf>
    <xf numFmtId="168" fontId="52" fillId="0" borderId="45" xfId="3" applyNumberFormat="1" applyFont="1" applyBorder="1" applyAlignment="1">
      <alignment horizontal="center" vertical="center"/>
    </xf>
    <xf numFmtId="0" fontId="46" fillId="8" borderId="28" xfId="0" applyFont="1" applyFill="1" applyBorder="1" applyAlignment="1">
      <alignment horizontal="center" wrapText="1"/>
    </xf>
    <xf numFmtId="0" fontId="52" fillId="0" borderId="1" xfId="0" applyFont="1" applyBorder="1" applyAlignment="1">
      <alignment horizontal="justify" wrapText="1"/>
    </xf>
    <xf numFmtId="0" fontId="52" fillId="0" borderId="47" xfId="0" applyFont="1" applyBorder="1" applyAlignment="1">
      <alignment horizontal="center" vertical="center"/>
    </xf>
    <xf numFmtId="0" fontId="52" fillId="0" borderId="48" xfId="0" applyFont="1" applyBorder="1" applyAlignment="1">
      <alignment horizontal="center" vertical="center"/>
    </xf>
    <xf numFmtId="0" fontId="52" fillId="0" borderId="4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10" xfId="0" applyFont="1" applyBorder="1" applyAlignment="1">
      <alignment horizontal="justify" wrapText="1"/>
    </xf>
    <xf numFmtId="0" fontId="52" fillId="0" borderId="46" xfId="0" applyFont="1" applyBorder="1" applyAlignment="1">
      <alignment horizontal="center" vertical="center"/>
    </xf>
    <xf numFmtId="0" fontId="52" fillId="0" borderId="33" xfId="0" applyFont="1" applyBorder="1" applyAlignment="1">
      <alignment horizontal="center" vertical="center"/>
    </xf>
    <xf numFmtId="0" fontId="52" fillId="0" borderId="33" xfId="0" applyFont="1" applyBorder="1" applyAlignment="1">
      <alignment horizontal="center" vertical="center" wrapText="1"/>
    </xf>
    <xf numFmtId="0" fontId="52" fillId="0" borderId="42" xfId="0" applyFont="1" applyBorder="1" applyAlignment="1">
      <alignment horizontal="center" vertical="center" wrapText="1"/>
    </xf>
    <xf numFmtId="0" fontId="52" fillId="0" borderId="50" xfId="0" applyFont="1" applyBorder="1" applyAlignment="1">
      <alignment horizontal="center" vertical="center"/>
    </xf>
    <xf numFmtId="0" fontId="52" fillId="0" borderId="51" xfId="0" applyFont="1" applyBorder="1" applyAlignment="1">
      <alignment horizontal="center" vertical="center"/>
    </xf>
    <xf numFmtId="0" fontId="52" fillId="0" borderId="51" xfId="0" applyFont="1" applyBorder="1" applyAlignment="1">
      <alignment horizontal="center" vertical="center" wrapText="1"/>
    </xf>
    <xf numFmtId="0" fontId="52" fillId="0" borderId="45" xfId="0" applyFont="1" applyBorder="1" applyAlignment="1">
      <alignment horizontal="center" vertical="center" wrapText="1"/>
    </xf>
    <xf numFmtId="168" fontId="52" fillId="0" borderId="47" xfId="3" applyNumberFormat="1" applyFont="1" applyFill="1" applyBorder="1" applyAlignment="1">
      <alignment horizontal="center" vertical="center"/>
    </xf>
    <xf numFmtId="3" fontId="52" fillId="0" borderId="48" xfId="0" applyNumberFormat="1" applyFont="1" applyBorder="1" applyAlignment="1">
      <alignment horizontal="center" vertical="center"/>
    </xf>
    <xf numFmtId="3" fontId="52" fillId="0" borderId="49" xfId="0" applyNumberFormat="1" applyFont="1" applyBorder="1" applyAlignment="1">
      <alignment horizontal="center"/>
    </xf>
    <xf numFmtId="168" fontId="52" fillId="0" borderId="46" xfId="3" applyNumberFormat="1" applyFont="1" applyFill="1" applyBorder="1" applyAlignment="1">
      <alignment horizontal="center" vertical="center"/>
    </xf>
    <xf numFmtId="3" fontId="52" fillId="0" borderId="33" xfId="0" applyNumberFormat="1" applyFont="1" applyBorder="1" applyAlignment="1">
      <alignment horizontal="center" vertical="center"/>
    </xf>
    <xf numFmtId="3" fontId="52" fillId="0" borderId="42" xfId="0" applyNumberFormat="1" applyFont="1" applyBorder="1" applyAlignment="1">
      <alignment horizontal="center"/>
    </xf>
    <xf numFmtId="0" fontId="52" fillId="0" borderId="46" xfId="0" applyFont="1" applyFill="1" applyBorder="1" applyAlignment="1">
      <alignment horizontal="center" vertical="center"/>
    </xf>
    <xf numFmtId="10" fontId="52" fillId="2" borderId="0" xfId="17" applyNumberFormat="1" applyFont="1" applyFill="1"/>
    <xf numFmtId="10" fontId="52" fillId="0" borderId="46" xfId="39" applyNumberFormat="1" applyFont="1" applyFill="1" applyBorder="1" applyAlignment="1">
      <alignment horizontal="center" vertical="center"/>
    </xf>
    <xf numFmtId="10" fontId="52" fillId="0" borderId="33" xfId="0" applyNumberFormat="1" applyFont="1" applyBorder="1" applyAlignment="1">
      <alignment horizontal="center" vertical="center"/>
    </xf>
    <xf numFmtId="10" fontId="52" fillId="0" borderId="42" xfId="0" applyNumberFormat="1" applyFont="1" applyBorder="1" applyAlignment="1">
      <alignment horizontal="center" vertical="center"/>
    </xf>
    <xf numFmtId="3" fontId="52" fillId="0" borderId="42" xfId="0" applyNumberFormat="1" applyFont="1" applyBorder="1" applyAlignment="1">
      <alignment horizontal="center" vertical="center"/>
    </xf>
    <xf numFmtId="10" fontId="52" fillId="0" borderId="50" xfId="0" applyNumberFormat="1" applyFont="1" applyBorder="1" applyAlignment="1">
      <alignment horizontal="center" vertical="center"/>
    </xf>
    <xf numFmtId="10" fontId="52" fillId="0" borderId="51" xfId="0" applyNumberFormat="1" applyFont="1" applyBorder="1" applyAlignment="1">
      <alignment horizontal="center" vertical="center"/>
    </xf>
    <xf numFmtId="10" fontId="52" fillId="0" borderId="51" xfId="17" applyNumberFormat="1" applyFont="1" applyBorder="1" applyAlignment="1">
      <alignment horizontal="center" vertical="center"/>
    </xf>
    <xf numFmtId="10" fontId="52" fillId="0" borderId="45" xfId="17" applyNumberFormat="1" applyFont="1" applyBorder="1" applyAlignment="1">
      <alignment horizontal="center" vertical="center"/>
    </xf>
    <xf numFmtId="3" fontId="52" fillId="0" borderId="48" xfId="0" applyNumberFormat="1" applyFont="1" applyBorder="1" applyAlignment="1">
      <alignment horizontal="center"/>
    </xf>
    <xf numFmtId="3" fontId="52" fillId="0" borderId="33" xfId="0" applyNumberFormat="1" applyFont="1" applyBorder="1" applyAlignment="1">
      <alignment horizontal="center"/>
    </xf>
    <xf numFmtId="0" fontId="52" fillId="0" borderId="33" xfId="0" applyFont="1" applyFill="1" applyBorder="1" applyAlignment="1">
      <alignment horizontal="center" vertical="center"/>
    </xf>
    <xf numFmtId="10" fontId="52" fillId="0" borderId="46" xfId="0" applyNumberFormat="1" applyFont="1" applyBorder="1" applyAlignment="1">
      <alignment horizontal="center" vertical="center"/>
    </xf>
    <xf numFmtId="10" fontId="52" fillId="0" borderId="45" xfId="0" applyNumberFormat="1" applyFont="1" applyBorder="1" applyAlignment="1">
      <alignment horizontal="center" vertical="center"/>
    </xf>
    <xf numFmtId="0" fontId="5" fillId="0" borderId="0" xfId="32" applyFont="1"/>
    <xf numFmtId="0" fontId="7" fillId="7" borderId="78" xfId="32" applyFont="1" applyFill="1" applyBorder="1" applyAlignment="1">
      <alignment horizontal="center" vertical="center"/>
    </xf>
    <xf numFmtId="17" fontId="7" fillId="7" borderId="77" xfId="31" applyNumberFormat="1" applyFont="1" applyFill="1" applyBorder="1" applyAlignment="1">
      <alignment horizontal="center" vertical="center"/>
    </xf>
    <xf numFmtId="0" fontId="7" fillId="7" borderId="79" xfId="32" applyFont="1" applyFill="1" applyBorder="1" applyAlignment="1">
      <alignment horizontal="center" vertical="center"/>
    </xf>
    <xf numFmtId="0" fontId="7" fillId="0" borderId="34" xfId="32" applyFont="1" applyBorder="1"/>
    <xf numFmtId="167" fontId="42" fillId="0" borderId="47" xfId="42" applyNumberFormat="1" applyFont="1" applyFill="1" applyBorder="1"/>
    <xf numFmtId="167" fontId="42" fillId="0" borderId="48" xfId="42" applyNumberFormat="1" applyFont="1" applyFill="1" applyBorder="1"/>
    <xf numFmtId="167" fontId="42" fillId="0" borderId="49" xfId="42" applyNumberFormat="1" applyFont="1" applyFill="1" applyBorder="1"/>
    <xf numFmtId="167" fontId="42" fillId="0" borderId="41" xfId="42" applyNumberFormat="1" applyFont="1" applyBorder="1"/>
    <xf numFmtId="167" fontId="42" fillId="0" borderId="46" xfId="42" applyNumberFormat="1" applyFont="1" applyFill="1" applyBorder="1"/>
    <xf numFmtId="167" fontId="42" fillId="0" borderId="33" xfId="42" applyNumberFormat="1" applyFont="1" applyFill="1" applyBorder="1"/>
    <xf numFmtId="167" fontId="42" fillId="0" borderId="42" xfId="42" applyNumberFormat="1" applyFont="1" applyFill="1" applyBorder="1"/>
    <xf numFmtId="0" fontId="42" fillId="0" borderId="0" xfId="32" applyFont="1"/>
    <xf numFmtId="167" fontId="42" fillId="0" borderId="50" xfId="42" applyNumberFormat="1" applyFont="1" applyFill="1" applyBorder="1"/>
    <xf numFmtId="167" fontId="42" fillId="0" borderId="51" xfId="42" applyNumberFormat="1" applyFont="1" applyFill="1" applyBorder="1"/>
    <xf numFmtId="167" fontId="42" fillId="0" borderId="45" xfId="42" applyNumberFormat="1" applyFont="1" applyFill="1" applyBorder="1"/>
    <xf numFmtId="0" fontId="7" fillId="7" borderId="6" xfId="32" applyFont="1" applyFill="1" applyBorder="1"/>
    <xf numFmtId="167" fontId="42" fillId="7" borderId="7" xfId="32" applyNumberFormat="1" applyFont="1" applyFill="1" applyBorder="1"/>
    <xf numFmtId="167" fontId="42" fillId="7" borderId="11" xfId="32" applyNumberFormat="1" applyFont="1" applyFill="1" applyBorder="1"/>
    <xf numFmtId="167" fontId="5" fillId="0" borderId="0" xfId="32" applyNumberFormat="1" applyFont="1"/>
    <xf numFmtId="0" fontId="7" fillId="0" borderId="34" xfId="32" applyFont="1" applyFill="1" applyBorder="1"/>
    <xf numFmtId="0" fontId="7" fillId="0" borderId="6" xfId="32" applyFont="1" applyBorder="1"/>
    <xf numFmtId="167" fontId="42" fillId="0" borderId="11" xfId="32" applyNumberFormat="1" applyFont="1" applyFill="1" applyBorder="1"/>
    <xf numFmtId="0" fontId="7" fillId="9" borderId="6" xfId="32" applyFont="1" applyFill="1" applyBorder="1"/>
    <xf numFmtId="10" fontId="42" fillId="9" borderId="7" xfId="17" applyNumberFormat="1" applyFont="1" applyFill="1" applyBorder="1"/>
    <xf numFmtId="9" fontId="42" fillId="9" borderId="7" xfId="17" applyFont="1" applyFill="1" applyBorder="1"/>
    <xf numFmtId="9" fontId="42" fillId="9" borderId="11" xfId="17" applyFont="1" applyFill="1" applyBorder="1"/>
    <xf numFmtId="170" fontId="42" fillId="0" borderId="0" xfId="41" applyNumberFormat="1" applyFont="1" applyFill="1" applyBorder="1"/>
    <xf numFmtId="0" fontId="37" fillId="6" borderId="0" xfId="0" applyFont="1" applyFill="1" applyAlignment="1">
      <alignment horizontal="left" vertical="center"/>
    </xf>
    <xf numFmtId="0" fontId="5" fillId="0" borderId="0" xfId="0" applyFont="1" applyAlignment="1">
      <alignment horizontal="left"/>
    </xf>
    <xf numFmtId="0" fontId="6" fillId="17" borderId="139" xfId="0" applyFont="1" applyFill="1" applyBorder="1" applyAlignment="1">
      <alignment horizontal="left"/>
    </xf>
    <xf numFmtId="0" fontId="6" fillId="0" borderId="0" xfId="0" applyFont="1" applyFill="1" applyAlignment="1">
      <alignment vertical="center"/>
    </xf>
    <xf numFmtId="0" fontId="5" fillId="0" borderId="0" xfId="0" applyFont="1" applyFill="1" applyAlignment="1">
      <alignment vertical="center"/>
    </xf>
    <xf numFmtId="0" fontId="5" fillId="0" borderId="34" xfId="0" applyFont="1" applyFill="1" applyBorder="1"/>
    <xf numFmtId="0" fontId="5" fillId="0" borderId="0" xfId="0" applyFont="1" applyFill="1" applyBorder="1"/>
    <xf numFmtId="0" fontId="5" fillId="0" borderId="41" xfId="0" applyFont="1" applyFill="1" applyBorder="1"/>
    <xf numFmtId="0" fontId="5" fillId="0" borderId="0" xfId="0" applyFont="1" applyFill="1"/>
    <xf numFmtId="0" fontId="5" fillId="0" borderId="26" xfId="0" applyFont="1" applyFill="1" applyBorder="1"/>
    <xf numFmtId="0" fontId="5" fillId="0" borderId="14" xfId="0" applyFont="1" applyFill="1" applyBorder="1"/>
    <xf numFmtId="0" fontId="5" fillId="0" borderId="16" xfId="0" applyFont="1" applyFill="1" applyBorder="1"/>
    <xf numFmtId="0" fontId="6" fillId="12" borderId="143" xfId="0" applyFont="1" applyFill="1" applyBorder="1" applyAlignment="1">
      <alignment vertical="center"/>
    </xf>
    <xf numFmtId="0" fontId="6" fillId="12" borderId="144" xfId="0" applyFont="1" applyFill="1" applyBorder="1" applyAlignment="1">
      <alignment vertical="center"/>
    </xf>
    <xf numFmtId="0" fontId="6" fillId="12" borderId="145" xfId="0" applyFont="1" applyFill="1" applyBorder="1" applyAlignment="1">
      <alignment vertical="center"/>
    </xf>
    <xf numFmtId="0" fontId="40" fillId="6" borderId="0" xfId="0" applyFont="1" applyFill="1" applyAlignment="1">
      <alignment horizontal="center" vertical="center"/>
    </xf>
    <xf numFmtId="0" fontId="6" fillId="18" borderId="140" xfId="0" applyFont="1" applyFill="1" applyBorder="1" applyAlignment="1">
      <alignment horizontal="left" vertical="center"/>
    </xf>
    <xf numFmtId="0" fontId="6" fillId="18" borderId="142" xfId="0" applyFont="1" applyFill="1" applyBorder="1" applyAlignment="1">
      <alignment horizontal="left" vertical="center"/>
    </xf>
    <xf numFmtId="0" fontId="6" fillId="18" borderId="21" xfId="0" applyFont="1" applyFill="1" applyBorder="1" applyAlignment="1">
      <alignment horizontal="left" vertical="center"/>
    </xf>
    <xf numFmtId="0" fontId="6" fillId="21" borderId="140" xfId="0" applyFont="1" applyFill="1" applyBorder="1" applyAlignment="1">
      <alignment horizontal="left" vertical="center"/>
    </xf>
    <xf numFmtId="0" fontId="6" fillId="21" borderId="142" xfId="0" applyFont="1" applyFill="1" applyBorder="1" applyAlignment="1">
      <alignment horizontal="left" vertical="center"/>
    </xf>
    <xf numFmtId="0" fontId="6" fillId="21" borderId="21" xfId="0" applyFont="1" applyFill="1" applyBorder="1" applyAlignment="1">
      <alignment horizontal="left" vertical="center"/>
    </xf>
    <xf numFmtId="0" fontId="6" fillId="13" borderId="140" xfId="0" applyFont="1" applyFill="1" applyBorder="1" applyAlignment="1">
      <alignment horizontal="left" vertical="center"/>
    </xf>
    <xf numFmtId="0" fontId="6" fillId="13" borderId="142" xfId="0" applyFont="1" applyFill="1" applyBorder="1" applyAlignment="1">
      <alignment horizontal="left" vertical="center"/>
    </xf>
    <xf numFmtId="0" fontId="6" fillId="13" borderId="21" xfId="0" applyFont="1" applyFill="1" applyBorder="1" applyAlignment="1">
      <alignment horizontal="left" vertical="center"/>
    </xf>
    <xf numFmtId="0" fontId="6" fillId="9" borderId="140" xfId="0" applyFont="1" applyFill="1" applyBorder="1" applyAlignment="1">
      <alignment horizontal="left" vertical="center"/>
    </xf>
    <xf numFmtId="0" fontId="6" fillId="9" borderId="142" xfId="0" applyFont="1" applyFill="1" applyBorder="1" applyAlignment="1">
      <alignment horizontal="left" vertical="center"/>
    </xf>
    <xf numFmtId="0" fontId="6" fillId="9" borderId="21" xfId="0" applyFont="1" applyFill="1" applyBorder="1" applyAlignment="1">
      <alignment horizontal="left" vertical="center"/>
    </xf>
    <xf numFmtId="0" fontId="41" fillId="0" borderId="0" xfId="0" applyFont="1" applyFill="1" applyAlignment="1">
      <alignment horizontal="center"/>
    </xf>
    <xf numFmtId="0" fontId="41" fillId="5" borderId="0" xfId="31" applyFont="1" applyFill="1" applyBorder="1" applyAlignment="1">
      <alignment horizontal="center" vertical="center"/>
    </xf>
    <xf numFmtId="0" fontId="41" fillId="5" borderId="14" xfId="31" applyFont="1" applyFill="1" applyBorder="1" applyAlignment="1">
      <alignment horizontal="center" vertical="center"/>
    </xf>
    <xf numFmtId="41" fontId="6" fillId="5" borderId="6" xfId="31" applyNumberFormat="1" applyFont="1" applyFill="1" applyBorder="1" applyAlignment="1">
      <alignment horizontal="center" vertical="center"/>
    </xf>
    <xf numFmtId="41" fontId="6" fillId="5" borderId="7" xfId="31" applyNumberFormat="1" applyFont="1" applyFill="1" applyBorder="1" applyAlignment="1">
      <alignment horizontal="center" vertical="center"/>
    </xf>
    <xf numFmtId="41" fontId="6" fillId="5" borderId="11" xfId="31" applyNumberFormat="1" applyFont="1" applyFill="1" applyBorder="1" applyAlignment="1">
      <alignment horizontal="center" vertical="center"/>
    </xf>
    <xf numFmtId="0" fontId="46" fillId="5" borderId="0" xfId="31" applyFont="1" applyFill="1" applyAlignment="1">
      <alignment horizontal="center"/>
    </xf>
    <xf numFmtId="0" fontId="46" fillId="5" borderId="14" xfId="31" applyFont="1" applyFill="1" applyBorder="1" applyAlignment="1">
      <alignment horizontal="center" vertical="center"/>
    </xf>
    <xf numFmtId="0" fontId="6" fillId="5" borderId="6" xfId="31" applyFont="1" applyFill="1" applyBorder="1" applyAlignment="1">
      <alignment horizontal="center" vertical="center"/>
    </xf>
    <xf numFmtId="0" fontId="6" fillId="5" borderId="7" xfId="31" applyFont="1" applyFill="1" applyBorder="1" applyAlignment="1">
      <alignment horizontal="center" vertical="center"/>
    </xf>
    <xf numFmtId="0" fontId="6" fillId="5" borderId="11" xfId="31" applyFont="1" applyFill="1" applyBorder="1" applyAlignment="1">
      <alignment horizontal="center" vertical="center"/>
    </xf>
    <xf numFmtId="43" fontId="6" fillId="5" borderId="6" xfId="31" applyNumberFormat="1" applyFont="1" applyFill="1" applyBorder="1" applyAlignment="1">
      <alignment horizontal="center" vertical="center"/>
    </xf>
    <xf numFmtId="43" fontId="6" fillId="5" borderId="7" xfId="31" applyNumberFormat="1" applyFont="1" applyFill="1" applyBorder="1" applyAlignment="1">
      <alignment horizontal="center" vertical="center"/>
    </xf>
    <xf numFmtId="43" fontId="6" fillId="5" borderId="11" xfId="31" applyNumberFormat="1" applyFont="1" applyFill="1" applyBorder="1" applyAlignment="1">
      <alignment horizontal="center" vertical="center"/>
    </xf>
    <xf numFmtId="0" fontId="6" fillId="5" borderId="28" xfId="31" applyFont="1" applyFill="1" applyBorder="1" applyAlignment="1">
      <alignment horizontal="center" vertical="center"/>
    </xf>
    <xf numFmtId="43" fontId="6" fillId="5" borderId="28" xfId="31" applyNumberFormat="1" applyFont="1" applyFill="1" applyBorder="1" applyAlignment="1">
      <alignment horizontal="center" vertical="center"/>
    </xf>
    <xf numFmtId="172" fontId="5" fillId="0" borderId="37" xfId="21" applyNumberFormat="1" applyFont="1" applyFill="1" applyBorder="1" applyAlignment="1">
      <alignment horizontal="left"/>
    </xf>
    <xf numFmtId="0" fontId="41" fillId="2" borderId="0" xfId="21" applyFont="1" applyFill="1" applyAlignment="1">
      <alignment horizontal="center" vertical="center"/>
    </xf>
    <xf numFmtId="0" fontId="6" fillId="20" borderId="6" xfId="21" applyFont="1" applyFill="1" applyBorder="1" applyAlignment="1">
      <alignment horizontal="center"/>
    </xf>
    <xf numFmtId="0" fontId="6" fillId="20" borderId="7" xfId="21" applyFont="1" applyFill="1" applyBorder="1" applyAlignment="1">
      <alignment horizontal="center"/>
    </xf>
    <xf numFmtId="0" fontId="6" fillId="20" borderId="11" xfId="21" applyFont="1" applyFill="1" applyBorder="1" applyAlignment="1">
      <alignment horizontal="center"/>
    </xf>
    <xf numFmtId="0" fontId="6" fillId="2" borderId="6" xfId="21" applyFont="1" applyFill="1" applyBorder="1" applyAlignment="1">
      <alignment horizontal="center"/>
    </xf>
    <xf numFmtId="0" fontId="6" fillId="2" borderId="7" xfId="21" applyFont="1" applyFill="1" applyBorder="1" applyAlignment="1">
      <alignment horizontal="center"/>
    </xf>
    <xf numFmtId="0" fontId="6" fillId="2" borderId="11" xfId="21" applyFont="1" applyFill="1" applyBorder="1" applyAlignment="1">
      <alignment horizontal="center"/>
    </xf>
    <xf numFmtId="0" fontId="6" fillId="5" borderId="6" xfId="21" applyFont="1" applyFill="1" applyBorder="1" applyAlignment="1">
      <alignment horizontal="center"/>
    </xf>
    <xf numFmtId="0" fontId="6" fillId="5" borderId="7" xfId="21" applyFont="1" applyFill="1" applyBorder="1" applyAlignment="1">
      <alignment horizontal="center"/>
    </xf>
    <xf numFmtId="0" fontId="6" fillId="5" borderId="11" xfId="21" applyFont="1" applyFill="1" applyBorder="1" applyAlignment="1">
      <alignment horizontal="center"/>
    </xf>
    <xf numFmtId="0" fontId="41" fillId="0" borderId="0" xfId="0" applyFont="1" applyAlignment="1">
      <alignment horizontal="center"/>
    </xf>
    <xf numFmtId="0" fontId="21" fillId="0" borderId="28" xfId="43" applyFont="1" applyFill="1" applyBorder="1" applyAlignment="1">
      <alignment horizontal="left"/>
    </xf>
    <xf numFmtId="0" fontId="6" fillId="5" borderId="28" xfId="0" applyFont="1" applyFill="1" applyBorder="1" applyAlignment="1">
      <alignment horizontal="left" vertical="center"/>
    </xf>
    <xf numFmtId="0" fontId="5" fillId="0" borderId="28" xfId="0" applyFont="1" applyBorder="1" applyAlignment="1">
      <alignment horizontal="left"/>
    </xf>
    <xf numFmtId="2" fontId="6" fillId="5" borderId="28" xfId="0" applyNumberFormat="1" applyFont="1" applyFill="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5" fillId="0" borderId="11" xfId="0" applyFont="1" applyBorder="1" applyAlignment="1">
      <alignment horizontal="left"/>
    </xf>
    <xf numFmtId="0" fontId="41" fillId="0" borderId="14" xfId="0" applyFont="1" applyBorder="1" applyAlignment="1">
      <alignment horizontal="center" vertical="center" wrapText="1"/>
    </xf>
    <xf numFmtId="0" fontId="21" fillId="0" borderId="28" xfId="43" applyFont="1" applyFill="1" applyBorder="1" applyAlignment="1">
      <alignment horizontal="center"/>
    </xf>
    <xf numFmtId="0" fontId="46" fillId="0" borderId="14" xfId="0" applyFont="1" applyBorder="1" applyAlignment="1">
      <alignment horizontal="center" vertical="center" wrapText="1"/>
    </xf>
    <xf numFmtId="0" fontId="46" fillId="0" borderId="0" xfId="0" applyFont="1" applyAlignment="1">
      <alignment horizontal="center"/>
    </xf>
    <xf numFmtId="0" fontId="50" fillId="5" borderId="0" xfId="0" applyFont="1" applyFill="1" applyAlignment="1">
      <alignment horizontal="left"/>
    </xf>
    <xf numFmtId="0" fontId="36" fillId="0" borderId="0" xfId="23" applyFont="1" applyAlignment="1">
      <alignment horizontal="center"/>
    </xf>
    <xf numFmtId="0" fontId="21" fillId="0" borderId="0" xfId="23" applyFont="1" applyAlignment="1">
      <alignment horizontal="center"/>
    </xf>
    <xf numFmtId="0" fontId="6" fillId="19" borderId="12" xfId="23" applyFont="1" applyFill="1" applyBorder="1" applyAlignment="1">
      <alignment horizontal="center" vertical="center" wrapText="1"/>
    </xf>
    <xf numFmtId="0" fontId="6" fillId="19" borderId="76" xfId="23" applyFont="1" applyFill="1" applyBorder="1" applyAlignment="1">
      <alignment horizontal="center" vertical="center" wrapText="1"/>
    </xf>
    <xf numFmtId="0" fontId="6" fillId="19" borderId="10" xfId="23" applyFont="1" applyFill="1" applyBorder="1" applyAlignment="1">
      <alignment horizontal="center" vertical="center" wrapText="1"/>
    </xf>
    <xf numFmtId="0" fontId="6" fillId="19" borderId="6" xfId="23" applyFont="1" applyFill="1" applyBorder="1" applyAlignment="1">
      <alignment horizontal="center" vertical="center" wrapText="1"/>
    </xf>
    <xf numFmtId="0" fontId="6" fillId="19" borderId="7" xfId="23" applyFont="1" applyFill="1" applyBorder="1" applyAlignment="1">
      <alignment horizontal="center" vertical="center" wrapText="1"/>
    </xf>
    <xf numFmtId="0" fontId="6" fillId="19" borderId="11" xfId="23" applyFont="1" applyFill="1" applyBorder="1" applyAlignment="1">
      <alignment horizontal="center" vertical="center" wrapText="1"/>
    </xf>
    <xf numFmtId="0" fontId="52" fillId="2" borderId="28" xfId="0" applyFont="1" applyFill="1" applyBorder="1" applyAlignment="1">
      <alignment horizontal="left" wrapText="1"/>
    </xf>
    <xf numFmtId="0" fontId="46" fillId="2" borderId="0" xfId="0" applyFont="1" applyFill="1" applyAlignment="1">
      <alignment horizontal="center" wrapText="1"/>
    </xf>
    <xf numFmtId="0" fontId="46" fillId="2" borderId="0" xfId="0" applyFont="1" applyFill="1" applyAlignment="1">
      <alignment horizontal="center" vertical="center" wrapText="1"/>
    </xf>
    <xf numFmtId="0" fontId="52" fillId="8" borderId="28" xfId="0" applyFont="1" applyFill="1" applyBorder="1" applyAlignment="1">
      <alignment horizontal="center" vertical="center" wrapText="1"/>
    </xf>
    <xf numFmtId="0" fontId="46" fillId="8" borderId="28" xfId="0" applyFont="1" applyFill="1" applyBorder="1" applyAlignment="1">
      <alignment horizontal="center" vertical="center" wrapText="1"/>
    </xf>
    <xf numFmtId="0" fontId="52" fillId="0" borderId="62" xfId="0" applyFont="1" applyBorder="1" applyAlignment="1">
      <alignment horizontal="center"/>
    </xf>
    <xf numFmtId="0" fontId="52" fillId="0" borderId="71" xfId="0" applyFont="1" applyBorder="1" applyAlignment="1">
      <alignment horizontal="center"/>
    </xf>
    <xf numFmtId="0" fontId="52" fillId="0" borderId="72" xfId="0" applyFont="1" applyBorder="1" applyAlignment="1">
      <alignment horizontal="center"/>
    </xf>
    <xf numFmtId="0" fontId="52" fillId="0" borderId="73" xfId="0" applyFont="1" applyBorder="1" applyAlignment="1">
      <alignment horizontal="center"/>
    </xf>
    <xf numFmtId="168" fontId="52" fillId="0" borderId="28" xfId="3" applyNumberFormat="1" applyFont="1" applyBorder="1" applyAlignment="1">
      <alignment horizontal="center" vertical="center"/>
    </xf>
    <xf numFmtId="0" fontId="52" fillId="0" borderId="74" xfId="0" applyFont="1" applyBorder="1" applyAlignment="1">
      <alignment horizontal="center"/>
    </xf>
    <xf numFmtId="0" fontId="52" fillId="0" borderId="75" xfId="0" applyFont="1" applyBorder="1" applyAlignment="1">
      <alignment horizontal="center"/>
    </xf>
    <xf numFmtId="0" fontId="55" fillId="0" borderId="6"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1" xfId="0" applyFont="1" applyFill="1" applyBorder="1" applyAlignment="1">
      <alignment horizontal="center" vertical="center"/>
    </xf>
    <xf numFmtId="0" fontId="33" fillId="0" borderId="6" xfId="0" applyFont="1" applyFill="1" applyBorder="1" applyAlignment="1">
      <alignment horizontal="center"/>
    </xf>
    <xf numFmtId="0" fontId="33" fillId="0" borderId="7" xfId="0" applyFont="1" applyFill="1" applyBorder="1" applyAlignment="1">
      <alignment horizontal="center"/>
    </xf>
    <xf numFmtId="0" fontId="33" fillId="0" borderId="11" xfId="0" applyFont="1" applyFill="1" applyBorder="1" applyAlignment="1">
      <alignment horizontal="center"/>
    </xf>
    <xf numFmtId="0" fontId="56" fillId="0" borderId="6"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1"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11" xfId="0" applyFont="1" applyFill="1" applyBorder="1" applyAlignment="1">
      <alignment horizontal="center" vertical="center"/>
    </xf>
    <xf numFmtId="0" fontId="28" fillId="2" borderId="0" xfId="0" applyFont="1" applyFill="1" applyAlignment="1">
      <alignment horizontal="center"/>
    </xf>
    <xf numFmtId="0" fontId="33" fillId="2" borderId="0" xfId="0" applyFont="1" applyFill="1" applyAlignment="1">
      <alignment horizontal="center" vertical="center"/>
    </xf>
    <xf numFmtId="0" fontId="34" fillId="0" borderId="38" xfId="0" applyFont="1" applyBorder="1" applyAlignment="1">
      <alignment horizontal="center" vertical="center"/>
    </xf>
    <xf numFmtId="0" fontId="34" fillId="0" borderId="37" xfId="0" applyFont="1" applyBorder="1" applyAlignment="1">
      <alignment horizontal="center" vertical="center"/>
    </xf>
    <xf numFmtId="0" fontId="34" fillId="0" borderId="39" xfId="0" applyFont="1" applyBorder="1" applyAlignment="1">
      <alignment horizontal="center" vertical="center"/>
    </xf>
    <xf numFmtId="0" fontId="18" fillId="0" borderId="0" xfId="21" applyFont="1" applyAlignment="1">
      <alignment horizontal="center" vertical="center"/>
    </xf>
    <xf numFmtId="0" fontId="25" fillId="0" borderId="0" xfId="0" applyFont="1" applyAlignment="1">
      <alignment horizontal="center"/>
    </xf>
    <xf numFmtId="0" fontId="25" fillId="5" borderId="106" xfId="0" applyFont="1" applyFill="1" applyBorder="1" applyAlignment="1" applyProtection="1">
      <alignment horizontal="center" vertical="center"/>
      <protection locked="0"/>
    </xf>
    <xf numFmtId="0" fontId="25" fillId="5" borderId="107" xfId="0" applyFont="1" applyFill="1" applyBorder="1" applyAlignment="1">
      <alignment horizontal="center" vertical="center"/>
    </xf>
    <xf numFmtId="0" fontId="25" fillId="5" borderId="114" xfId="0" applyFont="1" applyFill="1" applyBorder="1" applyAlignment="1">
      <alignment horizontal="center" vertical="center"/>
    </xf>
    <xf numFmtId="0" fontId="25" fillId="5" borderId="120" xfId="0" applyFont="1" applyFill="1" applyBorder="1" applyAlignment="1">
      <alignment horizontal="center" vertical="center"/>
    </xf>
    <xf numFmtId="0" fontId="25" fillId="16" borderId="17" xfId="0" applyFont="1" applyFill="1" applyBorder="1" applyAlignment="1">
      <alignment horizontal="center" vertical="center" wrapText="1"/>
    </xf>
    <xf numFmtId="0" fontId="25" fillId="16" borderId="18" xfId="0" applyFont="1" applyFill="1" applyBorder="1" applyAlignment="1">
      <alignment horizontal="center" vertical="center"/>
    </xf>
    <xf numFmtId="0" fontId="25" fillId="16" borderId="18" xfId="0" applyFont="1" applyFill="1" applyBorder="1" applyAlignment="1">
      <alignment horizontal="center" vertical="center" wrapText="1"/>
    </xf>
    <xf numFmtId="0" fontId="25" fillId="16" borderId="108" xfId="0" applyFont="1" applyFill="1" applyBorder="1" applyAlignment="1">
      <alignment horizontal="center" vertical="center" wrapText="1"/>
    </xf>
    <xf numFmtId="0" fontId="25" fillId="16" borderId="109" xfId="0" applyFont="1" applyFill="1" applyBorder="1" applyAlignment="1">
      <alignment horizontal="center" vertical="center" wrapText="1"/>
    </xf>
    <xf numFmtId="0" fontId="25" fillId="16" borderId="26" xfId="0" applyFont="1" applyFill="1" applyBorder="1" applyAlignment="1">
      <alignment horizontal="center" vertical="center" wrapText="1"/>
    </xf>
    <xf numFmtId="0" fontId="25" fillId="16" borderId="14" xfId="0" applyFont="1" applyFill="1" applyBorder="1" applyAlignment="1">
      <alignment horizontal="center" vertical="center" wrapText="1"/>
    </xf>
    <xf numFmtId="0" fontId="25" fillId="14" borderId="110" xfId="0" applyFont="1" applyFill="1" applyBorder="1" applyAlignment="1">
      <alignment horizontal="center" vertical="center" wrapText="1"/>
    </xf>
    <xf numFmtId="0" fontId="25" fillId="14" borderId="109" xfId="0" applyFont="1" applyFill="1" applyBorder="1" applyAlignment="1">
      <alignment horizontal="center" vertical="center" wrapText="1"/>
    </xf>
    <xf numFmtId="0" fontId="25" fillId="14" borderId="111" xfId="0" applyFont="1" applyFill="1" applyBorder="1" applyAlignment="1">
      <alignment horizontal="center" vertical="center" wrapText="1"/>
    </xf>
    <xf numFmtId="0" fontId="25" fillId="14" borderId="115" xfId="0" applyFont="1" applyFill="1" applyBorder="1" applyAlignment="1">
      <alignment horizontal="center" vertical="center" wrapText="1"/>
    </xf>
    <xf numFmtId="0" fontId="25" fillId="14" borderId="14" xfId="0" applyFont="1" applyFill="1" applyBorder="1" applyAlignment="1">
      <alignment horizontal="center" vertical="center" wrapText="1"/>
    </xf>
    <xf numFmtId="0" fontId="25" fillId="14" borderId="116" xfId="0" applyFont="1" applyFill="1" applyBorder="1" applyAlignment="1">
      <alignment horizontal="center" vertical="center" wrapText="1"/>
    </xf>
    <xf numFmtId="0" fontId="25" fillId="14" borderId="109" xfId="0" applyFont="1" applyFill="1" applyBorder="1" applyAlignment="1">
      <alignment horizontal="center" vertical="center"/>
    </xf>
    <xf numFmtId="0" fontId="25" fillId="14" borderId="111" xfId="0" applyFont="1" applyFill="1" applyBorder="1" applyAlignment="1">
      <alignment horizontal="center" vertical="center"/>
    </xf>
    <xf numFmtId="0" fontId="25" fillId="14" borderId="115" xfId="0" applyFont="1" applyFill="1" applyBorder="1" applyAlignment="1">
      <alignment horizontal="center" vertical="center"/>
    </xf>
    <xf numFmtId="0" fontId="25" fillId="14" borderId="14" xfId="0" applyFont="1" applyFill="1" applyBorder="1" applyAlignment="1">
      <alignment horizontal="center" vertical="center"/>
    </xf>
    <xf numFmtId="0" fontId="25" fillId="14" borderId="116" xfId="0" applyFont="1" applyFill="1" applyBorder="1" applyAlignment="1">
      <alignment horizontal="center" vertical="center"/>
    </xf>
    <xf numFmtId="0" fontId="25" fillId="11" borderId="17" xfId="0" applyFont="1" applyFill="1" applyBorder="1" applyAlignment="1">
      <alignment horizontal="center" vertical="center" wrapText="1"/>
    </xf>
    <xf numFmtId="0" fontId="25" fillId="11" borderId="18" xfId="0" applyFont="1" applyFill="1" applyBorder="1" applyAlignment="1">
      <alignment horizontal="center" vertical="center"/>
    </xf>
    <xf numFmtId="0" fontId="25" fillId="11" borderId="18" xfId="0" applyFont="1" applyFill="1" applyBorder="1" applyAlignment="1">
      <alignment horizontal="center" vertical="center" wrapText="1"/>
    </xf>
    <xf numFmtId="0" fontId="25" fillId="11" borderId="112" xfId="0" applyFont="1" applyFill="1" applyBorder="1" applyAlignment="1">
      <alignment horizontal="center" vertical="center"/>
    </xf>
    <xf numFmtId="0" fontId="25" fillId="11" borderId="110" xfId="0" applyFont="1" applyFill="1" applyBorder="1" applyAlignment="1">
      <alignment horizontal="center" vertical="center" wrapText="1"/>
    </xf>
    <xf numFmtId="0" fontId="25" fillId="11" borderId="109" xfId="0" applyFont="1" applyFill="1" applyBorder="1" applyAlignment="1">
      <alignment horizontal="center" vertical="center" wrapText="1"/>
    </xf>
    <xf numFmtId="0" fontId="25" fillId="11" borderId="111" xfId="0" applyFont="1" applyFill="1" applyBorder="1" applyAlignment="1">
      <alignment horizontal="center" vertical="center" wrapText="1"/>
    </xf>
    <xf numFmtId="0" fontId="25" fillId="11" borderId="117" xfId="0" applyFont="1" applyFill="1" applyBorder="1" applyAlignment="1">
      <alignment horizontal="center" vertical="center" wrapText="1"/>
    </xf>
    <xf numFmtId="0" fontId="25" fillId="11" borderId="0" xfId="0" applyFont="1" applyFill="1" applyBorder="1" applyAlignment="1">
      <alignment horizontal="center" vertical="center" wrapText="1"/>
    </xf>
    <xf numFmtId="0" fontId="25" fillId="11" borderId="118" xfId="0" applyFont="1" applyFill="1" applyBorder="1" applyAlignment="1">
      <alignment horizontal="center" vertical="center" wrapText="1"/>
    </xf>
    <xf numFmtId="0" fontId="35" fillId="15" borderId="113" xfId="0" applyFont="1" applyFill="1" applyBorder="1" applyAlignment="1">
      <alignment horizontal="center" vertical="center"/>
    </xf>
    <xf numFmtId="0" fontId="35" fillId="15" borderId="119" xfId="0" applyFont="1" applyFill="1" applyBorder="1" applyAlignment="1">
      <alignment horizontal="center" vertical="center"/>
    </xf>
    <xf numFmtId="0" fontId="35" fillId="15" borderId="125" xfId="0" applyFont="1" applyFill="1" applyBorder="1" applyAlignment="1">
      <alignment horizontal="center" vertical="center"/>
    </xf>
    <xf numFmtId="0" fontId="25" fillId="11" borderId="6" xfId="0" applyFont="1" applyFill="1" applyBorder="1" applyAlignment="1">
      <alignment horizontal="center" vertical="center"/>
    </xf>
    <xf numFmtId="0" fontId="25" fillId="11" borderId="11" xfId="0" applyFont="1" applyFill="1" applyBorder="1" applyAlignment="1">
      <alignment horizontal="center" vertical="center"/>
    </xf>
    <xf numFmtId="0" fontId="25" fillId="11" borderId="7" xfId="0" applyFont="1" applyFill="1" applyBorder="1" applyAlignment="1">
      <alignment horizontal="center" vertical="center"/>
    </xf>
    <xf numFmtId="0" fontId="25" fillId="16" borderId="29" xfId="0" applyFont="1" applyFill="1" applyBorder="1" applyAlignment="1">
      <alignment horizontal="center" vertical="center"/>
    </xf>
    <xf numFmtId="0" fontId="25" fillId="16" borderId="11" xfId="0" applyFont="1" applyFill="1" applyBorder="1" applyAlignment="1">
      <alignment horizontal="center" vertical="center"/>
    </xf>
    <xf numFmtId="0" fontId="25" fillId="16" borderId="6" xfId="0" applyFont="1" applyFill="1" applyBorder="1" applyAlignment="1">
      <alignment horizontal="center" vertical="center"/>
    </xf>
    <xf numFmtId="0" fontId="35" fillId="5" borderId="0" xfId="0" applyFont="1" applyFill="1" applyAlignment="1" applyProtection="1">
      <alignment vertical="center" wrapText="1"/>
      <protection locked="0"/>
    </xf>
    <xf numFmtId="0" fontId="35" fillId="5" borderId="0" xfId="0" applyFont="1" applyFill="1" applyAlignment="1" applyProtection="1">
      <alignment vertical="top" wrapText="1"/>
      <protection locked="0"/>
    </xf>
    <xf numFmtId="0" fontId="25" fillId="11" borderId="29" xfId="0" applyFont="1" applyFill="1" applyBorder="1" applyAlignment="1">
      <alignment horizontal="center" vertical="center"/>
    </xf>
    <xf numFmtId="0" fontId="6" fillId="9" borderId="6" xfId="32" applyFont="1" applyFill="1" applyBorder="1" applyAlignment="1">
      <alignment horizontal="center" vertical="center"/>
    </xf>
    <xf numFmtId="0" fontId="6" fillId="9" borderId="7" xfId="32" applyFont="1" applyFill="1" applyBorder="1" applyAlignment="1">
      <alignment horizontal="center" vertical="center"/>
    </xf>
    <xf numFmtId="0" fontId="6" fillId="9" borderId="11" xfId="32" applyFont="1" applyFill="1" applyBorder="1" applyAlignment="1">
      <alignment horizontal="center" vertical="center"/>
    </xf>
    <xf numFmtId="0" fontId="51" fillId="0" borderId="0" xfId="0" applyFont="1" applyAlignment="1">
      <alignment horizontal="left" vertical="top" wrapText="1"/>
    </xf>
    <xf numFmtId="0" fontId="6" fillId="0" borderId="0" xfId="32" applyFont="1" applyAlignment="1">
      <alignment horizontal="center"/>
    </xf>
    <xf numFmtId="0" fontId="6" fillId="0" borderId="0" xfId="0" applyFont="1" applyAlignment="1">
      <alignment horizontal="center"/>
    </xf>
    <xf numFmtId="0" fontId="5" fillId="0" borderId="0" xfId="31" applyAlignment="1">
      <alignment horizontal="center"/>
    </xf>
    <xf numFmtId="0" fontId="5" fillId="0" borderId="0" xfId="31"/>
    <xf numFmtId="0" fontId="57" fillId="22" borderId="0" xfId="31" applyFont="1" applyFill="1" applyAlignment="1">
      <alignment horizontal="center" vertical="center"/>
    </xf>
    <xf numFmtId="0" fontId="58" fillId="0" borderId="0" xfId="31" applyFont="1" applyAlignment="1">
      <alignment horizontal="center"/>
    </xf>
    <xf numFmtId="0" fontId="59" fillId="0" borderId="0" xfId="31" applyFont="1"/>
    <xf numFmtId="0" fontId="5" fillId="0" borderId="0" xfId="31" applyProtection="1"/>
    <xf numFmtId="0" fontId="60" fillId="23" borderId="1" xfId="31" applyFont="1" applyFill="1" applyBorder="1"/>
    <xf numFmtId="0" fontId="60" fillId="23" borderId="1" xfId="31" applyFont="1" applyFill="1" applyBorder="1" applyAlignment="1">
      <alignment horizontal="center"/>
    </xf>
    <xf numFmtId="0" fontId="60" fillId="23" borderId="1" xfId="31" applyFont="1" applyFill="1" applyBorder="1" applyAlignment="1" applyProtection="1">
      <alignment horizontal="center"/>
    </xf>
    <xf numFmtId="0" fontId="61" fillId="0" borderId="76" xfId="31" applyFont="1" applyBorder="1"/>
    <xf numFmtId="175" fontId="61" fillId="0" borderId="76" xfId="31" applyNumberFormat="1" applyFont="1" applyBorder="1" applyProtection="1">
      <protection locked="0"/>
    </xf>
    <xf numFmtId="175" fontId="61" fillId="0" borderId="76" xfId="31" applyNumberFormat="1" applyFont="1" applyBorder="1" applyProtection="1"/>
    <xf numFmtId="0" fontId="5" fillId="0" borderId="0" xfId="31" applyAlignment="1">
      <alignment horizontal="center" vertical="center"/>
    </xf>
    <xf numFmtId="0" fontId="5" fillId="0" borderId="0" xfId="31" applyAlignment="1">
      <alignment vertical="center"/>
    </xf>
    <xf numFmtId="0" fontId="62" fillId="23" borderId="1" xfId="31" applyFont="1" applyFill="1" applyBorder="1" applyAlignment="1">
      <alignment vertical="center"/>
    </xf>
    <xf numFmtId="175" fontId="62" fillId="23" borderId="1" xfId="31" applyNumberFormat="1" applyFont="1" applyFill="1" applyBorder="1" applyAlignment="1">
      <alignment vertical="center"/>
    </xf>
    <xf numFmtId="175" fontId="62" fillId="23" borderId="1" xfId="31" applyNumberFormat="1" applyFont="1" applyFill="1" applyBorder="1" applyAlignment="1" applyProtection="1">
      <alignment vertical="center"/>
    </xf>
    <xf numFmtId="0" fontId="5" fillId="0" borderId="0" xfId="31" applyFill="1" applyBorder="1"/>
    <xf numFmtId="0" fontId="5" fillId="0" borderId="0" xfId="31" applyBorder="1"/>
    <xf numFmtId="0" fontId="5" fillId="0" borderId="0" xfId="31" applyBorder="1" applyProtection="1"/>
    <xf numFmtId="0" fontId="59" fillId="0" borderId="0" xfId="31" applyFont="1" applyFill="1" applyBorder="1"/>
    <xf numFmtId="0" fontId="60" fillId="23" borderId="1" xfId="31" applyFont="1" applyFill="1" applyBorder="1" applyAlignment="1">
      <alignment vertical="center"/>
    </xf>
    <xf numFmtId="0" fontId="60" fillId="23" borderId="1" xfId="31" applyFont="1" applyFill="1" applyBorder="1" applyAlignment="1">
      <alignment horizontal="center" vertical="center"/>
    </xf>
    <xf numFmtId="0" fontId="60" fillId="23" borderId="1" xfId="31" applyFont="1" applyFill="1" applyBorder="1" applyAlignment="1" applyProtection="1">
      <alignment horizontal="center" vertical="center"/>
    </xf>
    <xf numFmtId="0" fontId="59" fillId="0" borderId="0" xfId="31" applyFont="1" applyFill="1" applyBorder="1" applyProtection="1"/>
    <xf numFmtId="0" fontId="61" fillId="0" borderId="76" xfId="31" applyFont="1" applyBorder="1" applyAlignment="1">
      <alignment horizontal="left"/>
    </xf>
    <xf numFmtId="0" fontId="59" fillId="0" borderId="0" xfId="31" applyFont="1" applyProtection="1"/>
    <xf numFmtId="0" fontId="5" fillId="0" borderId="34" xfId="31" applyBorder="1"/>
    <xf numFmtId="43" fontId="5" fillId="0" borderId="76" xfId="31" applyNumberFormat="1" applyBorder="1" applyProtection="1"/>
    <xf numFmtId="0" fontId="5" fillId="0" borderId="76" xfId="31" applyBorder="1" applyAlignment="1">
      <alignment horizontal="left"/>
    </xf>
    <xf numFmtId="43" fontId="5" fillId="0" borderId="76" xfId="31" applyNumberFormat="1" applyBorder="1" applyAlignment="1" applyProtection="1">
      <alignment horizontal="left"/>
    </xf>
    <xf numFmtId="43" fontId="62" fillId="23" borderId="1" xfId="31" applyNumberFormat="1" applyFont="1" applyFill="1" applyBorder="1" applyAlignment="1">
      <alignment vertical="center"/>
    </xf>
    <xf numFmtId="43" fontId="62" fillId="23" borderId="1" xfId="31" applyNumberFormat="1" applyFont="1" applyFill="1" applyBorder="1" applyAlignment="1" applyProtection="1">
      <alignment vertical="center"/>
    </xf>
    <xf numFmtId="0" fontId="58" fillId="0" borderId="0" xfId="31" applyFont="1" applyAlignment="1">
      <alignment horizontal="center"/>
    </xf>
    <xf numFmtId="0" fontId="58" fillId="0" borderId="0" xfId="31" applyFont="1"/>
    <xf numFmtId="0" fontId="6" fillId="12" borderId="146" xfId="0" applyFont="1" applyFill="1" applyBorder="1" applyAlignment="1">
      <alignment vertical="center" wrapText="1"/>
    </xf>
    <xf numFmtId="0" fontId="6" fillId="5" borderId="17" xfId="44" applyFont="1" applyFill="1" applyBorder="1" applyAlignment="1">
      <alignment horizontal="center" vertical="center"/>
    </xf>
    <xf numFmtId="0" fontId="5" fillId="5" borderId="112" xfId="0" applyFont="1" applyFill="1" applyBorder="1" applyAlignment="1">
      <alignment vertical="center" wrapText="1"/>
    </xf>
  </cellXfs>
  <cellStyles count="46">
    <cellStyle name="Comma_Verificacion de datos de CAESS" xfId="1"/>
    <cellStyle name="Euro" xfId="2"/>
    <cellStyle name="Euro 2" xfId="25"/>
    <cellStyle name="Hipervínculo" xfId="44" builtinId="8"/>
    <cellStyle name="Millares" xfId="3" builtinId="3"/>
    <cellStyle name="Millares 2" xfId="4"/>
    <cellStyle name="Millares 2 2" xfId="27"/>
    <cellStyle name="Millares 3" xfId="5"/>
    <cellStyle name="Millares 3 2" xfId="6"/>
    <cellStyle name="Millares 3 2 2" xfId="29"/>
    <cellStyle name="Millares 3 3" xfId="28"/>
    <cellStyle name="Millares 4" xfId="26"/>
    <cellStyle name="Millares_Compras y Ventas de Energía CAESS Ene-Jun'08" xfId="42"/>
    <cellStyle name="Millares_Formato Estadístico 2do semestre 2004 caess" xfId="7"/>
    <cellStyle name="Millares_Formato Estadístico 2er semestre 2004 Deusem" xfId="8"/>
    <cellStyle name="Moneda" xfId="22" builtinId="4"/>
    <cellStyle name="Normal" xfId="0" builtinId="0"/>
    <cellStyle name="Normal 2" xfId="9"/>
    <cellStyle name="Normal 2 2" xfId="20"/>
    <cellStyle name="Normal 2 2 2" xfId="31"/>
    <cellStyle name="Normal 2 3" xfId="30"/>
    <cellStyle name="Normal 2 4" xfId="45"/>
    <cellStyle name="Normal 3" xfId="10"/>
    <cellStyle name="Normal 3 2" xfId="23"/>
    <cellStyle name="Normal 3 2 2" xfId="33"/>
    <cellStyle name="Normal 3 3" xfId="32"/>
    <cellStyle name="Normal 4" xfId="11"/>
    <cellStyle name="Normal 5" xfId="21"/>
    <cellStyle name="Normal 6" xfId="43"/>
    <cellStyle name="Notas 2" xfId="12"/>
    <cellStyle name="Notas 2 2" xfId="34"/>
    <cellStyle name="Notas 3" xfId="13"/>
    <cellStyle name="Notas 3 2" xfId="35"/>
    <cellStyle name="Notas 4" xfId="14"/>
    <cellStyle name="Notas 4 2" xfId="36"/>
    <cellStyle name="Notas 5" xfId="15"/>
    <cellStyle name="Notas 5 2" xfId="37"/>
    <cellStyle name="Notas 6" xfId="16"/>
    <cellStyle name="Notas 6 2" xfId="38"/>
    <cellStyle name="Porcentaje" xfId="17" builtinId="5"/>
    <cellStyle name="Porcentaje 2" xfId="24"/>
    <cellStyle name="Porcentaje 3" xfId="39"/>
    <cellStyle name="Porcentual 2" xfId="18"/>
    <cellStyle name="Porcentual 2 2" xfId="19"/>
    <cellStyle name="Porcentual 2 2 2" xfId="41"/>
    <cellStyle name="Porcentual 2 3" xfId="4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5"/>
      <tableStyleElement type="headerRow" dxfId="4"/>
    </tableStyle>
  </tableStyles>
  <colors>
    <mruColors>
      <color rgb="FF99663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8" Type="http://schemas.openxmlformats.org/officeDocument/2006/relationships/worksheet" Target="worksheets/sheet8.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00.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0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0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0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0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0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0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0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1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13.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14.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5.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6.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9.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FF"/>
                </a:solidFill>
                <a:latin typeface="Arial"/>
                <a:ea typeface="Arial"/>
                <a:cs typeface="Arial"/>
              </a:defRPr>
            </a:pPr>
            <a:r>
              <a:rPr lang="es-MX"/>
              <a:t>EVOLUCION DE LOS INDICADORES</a:t>
            </a:r>
          </a:p>
        </c:rich>
      </c:tx>
      <c:overlay val="0"/>
      <c:spPr>
        <a:noFill/>
        <a:ln w="25400">
          <a:noFill/>
        </a:ln>
      </c:spPr>
    </c:title>
    <c:autoTitleDeleted val="0"/>
    <c:plotArea>
      <c:layout/>
      <c:barChart>
        <c:barDir val="col"/>
        <c:grouping val="clustered"/>
        <c:varyColors val="0"/>
        <c:ser>
          <c:idx val="0"/>
          <c:order val="0"/>
          <c:spPr>
            <a:gradFill rotWithShape="0">
              <a:gsLst>
                <a:gs pos="0">
                  <a:srgbClr val="FFFFFF"/>
                </a:gs>
                <a:gs pos="50000">
                  <a:srgbClr val="9999FF"/>
                </a:gs>
                <a:gs pos="100000">
                  <a:srgbClr val="FFFFFF"/>
                </a:gs>
              </a:gsLst>
              <a:lin ang="0" scaled="1"/>
            </a:gra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0260-4B78-809B-8EBBDD8C4352}"/>
            </c:ext>
          </c:extLst>
        </c:ser>
        <c:ser>
          <c:idx val="1"/>
          <c:order val="1"/>
          <c:spPr>
            <a:gradFill rotWithShape="0">
              <a:gsLst>
                <a:gs pos="0">
                  <a:srgbClr val="000000"/>
                </a:gs>
                <a:gs pos="50000">
                  <a:srgbClr val="FF00FF"/>
                </a:gs>
                <a:gs pos="100000">
                  <a:srgbClr val="000000"/>
                </a:gs>
              </a:gsLst>
              <a:lin ang="0" scaled="1"/>
            </a:gra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0260-4B78-809B-8EBBDD8C4352}"/>
            </c:ext>
          </c:extLst>
        </c:ser>
        <c:ser>
          <c:idx val="2"/>
          <c:order val="2"/>
          <c:spPr>
            <a:gradFill rotWithShape="0">
              <a:gsLst>
                <a:gs pos="0">
                  <a:srgbClr val="FF6600"/>
                </a:gs>
                <a:gs pos="50000">
                  <a:srgbClr val="FFCC99"/>
                </a:gs>
                <a:gs pos="100000">
                  <a:srgbClr val="FF6600"/>
                </a:gs>
              </a:gsLst>
              <a:lin ang="0" scaled="1"/>
            </a:gra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0260-4B78-809B-8EBBDD8C4352}"/>
            </c:ext>
          </c:extLst>
        </c:ser>
        <c:ser>
          <c:idx val="3"/>
          <c:order val="3"/>
          <c:spPr>
            <a:solidFill>
              <a:srgbClr val="CCFF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0260-4B78-809B-8EBBDD8C4352}"/>
            </c:ext>
          </c:extLst>
        </c:ser>
        <c:ser>
          <c:idx val="4"/>
          <c:order val="4"/>
          <c:spPr>
            <a:gradFill rotWithShape="0">
              <a:gsLst>
                <a:gs pos="0">
                  <a:srgbClr val="FFFF00"/>
                </a:gs>
                <a:gs pos="50000">
                  <a:srgbClr val="99CC00"/>
                </a:gs>
                <a:gs pos="100000">
                  <a:srgbClr val="FFFF00"/>
                </a:gs>
              </a:gsLst>
              <a:lin ang="0" scaled="1"/>
            </a:gra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4-0260-4B78-809B-8EBBDD8C4352}"/>
            </c:ext>
          </c:extLst>
        </c:ser>
        <c:dLbls>
          <c:showLegendKey val="0"/>
          <c:showVal val="0"/>
          <c:showCatName val="0"/>
          <c:showSerName val="0"/>
          <c:showPercent val="0"/>
          <c:showBubbleSize val="0"/>
        </c:dLbls>
        <c:gapWidth val="150"/>
        <c:axId val="223196672"/>
        <c:axId val="189930240"/>
      </c:barChart>
      <c:catAx>
        <c:axId val="223196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SV"/>
          </a:p>
        </c:txPr>
        <c:crossAx val="189930240"/>
        <c:crosses val="autoZero"/>
        <c:auto val="1"/>
        <c:lblAlgn val="ctr"/>
        <c:lblOffset val="100"/>
        <c:tickLblSkip val="1"/>
        <c:tickMarkSkip val="1"/>
        <c:noMultiLvlLbl val="0"/>
      </c:catAx>
      <c:valAx>
        <c:axId val="1899302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SV"/>
          </a:p>
        </c:txPr>
        <c:crossAx val="223196672"/>
        <c:crosses val="autoZero"/>
        <c:crossBetween val="between"/>
      </c:valAx>
      <c:spPr>
        <a:gradFill rotWithShape="0">
          <a:gsLst>
            <a:gs pos="0">
              <a:srgbClr val="FF8080"/>
            </a:gs>
            <a:gs pos="100000">
              <a:srgbClr val="FFFFCC"/>
            </a:gs>
          </a:gsLst>
          <a:lin ang="5400000" scaled="1"/>
        </a:gradFill>
        <a:ln w="12700">
          <a:solidFill>
            <a:srgbClr val="808080"/>
          </a:solidFill>
          <a:prstDash val="solid"/>
        </a:ln>
      </c:spPr>
    </c:plotArea>
    <c:plotVisOnly val="1"/>
    <c:dispBlanksAs val="gap"/>
    <c:showDLblsOverMax val="0"/>
  </c:chart>
  <c:spPr>
    <a:gradFill rotWithShape="0">
      <a:gsLst>
        <a:gs pos="0">
          <a:srgbClr val="FF8080"/>
        </a:gs>
        <a:gs pos="50000">
          <a:srgbClr val="FFFFCC"/>
        </a:gs>
        <a:gs pos="100000">
          <a:srgbClr val="FF8080"/>
        </a:gs>
      </a:gsLst>
      <a:lin ang="5400000" scaled="1"/>
    </a:gra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es-SV"/>
    </a:p>
  </c:txPr>
  <c:printSettings>
    <c:headerFooter alignWithMargins="0"/>
    <c:pageMargins b="1" l="0.75000000000000278" r="0.75000000000000278" t="1" header="0" footer="0"/>
    <c:pageSetup orientation="landscape" horizontalDpi="-1"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r>
              <a:rPr lang="es-ES">
                <a:solidFill>
                  <a:srgbClr val="FFFF00"/>
                </a:solidFill>
              </a:rPr>
              <a:t>FMIK RURAL</a:t>
            </a:r>
          </a:p>
        </c:rich>
      </c:tx>
      <c:layout>
        <c:manualLayout>
          <c:xMode val="edge"/>
          <c:yMode val="edge"/>
          <c:x val="0.77757252812314981"/>
          <c:y val="0"/>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endParaRPr lang="es-SV"/>
        </a:p>
      </c:txPr>
    </c:title>
    <c:autoTitleDeleted val="0"/>
    <c:plotArea>
      <c:layout>
        <c:manualLayout>
          <c:layoutTarget val="inner"/>
          <c:xMode val="edge"/>
          <c:yMode val="edge"/>
          <c:x val="0.3387454136472583"/>
          <c:y val="0.1270365333487655"/>
          <c:w val="0.6612545863527417"/>
          <c:h val="0.58359318352799405"/>
        </c:manualLayout>
      </c:layout>
      <c:lineChart>
        <c:grouping val="standard"/>
        <c:varyColors val="0"/>
        <c:ser>
          <c:idx val="2"/>
          <c:order val="0"/>
          <c:tx>
            <c:strRef>
              <c:f>'C19'!$A$70</c:f>
              <c:strCache>
                <c:ptCount val="1"/>
                <c:pt idx="0">
                  <c:v>FMIK Rura</c:v>
                </c:pt>
              </c:strCache>
            </c:strRef>
          </c:tx>
          <c:spPr>
            <a:ln w="34925" cap="rnd">
              <a:solidFill>
                <a:srgbClr val="FFFF00"/>
              </a:solidFill>
              <a:round/>
            </a:ln>
            <a:effectLst>
              <a:outerShdw blurRad="40000" dist="23000" dir="5400000" rotWithShape="0">
                <a:srgbClr val="000000">
                  <a:alpha val="35000"/>
                </a:srgbClr>
              </a:outerShdw>
            </a:effectLst>
          </c:spPr>
          <c:marker>
            <c:symbol val="none"/>
          </c:marker>
          <c:cat>
            <c:strRef>
              <c:f>'C19'!$B$66:$M$66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'C19'!$B$70:$M$70</c:f>
              <c:numCache>
                <c:formatCode>0.00</c:formatCode>
                <c:ptCount val="12"/>
              </c:numCache>
            </c:numRef>
          </c:val>
          <c:smooth val="0"/>
          <c:extLst>
            <c:ext xmlns:c16="http://schemas.microsoft.com/office/drawing/2014/chart" uri="{C3380CC4-5D6E-409C-BE32-E72D297353CC}">
              <c16:uniqueId val="{00000000-9B10-485E-A152-C799A3E72679}"/>
            </c:ext>
          </c:extLst>
        </c:ser>
        <c:ser>
          <c:idx val="1"/>
          <c:order val="1"/>
          <c:tx>
            <c:strRef>
              <c:f>'C19'!$N$66</c:f>
              <c:strCache>
                <c:ptCount val="1"/>
                <c:pt idx="0">
                  <c:v>Limites</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strRef>
              <c:f>'C19'!$B$66:$M$66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'C19'!$N$70:$Y$70</c:f>
              <c:numCache>
                <c:formatCode>0.00</c:formatCode>
                <c:ptCount val="12"/>
                <c:pt idx="0">
                  <c:v>12</c:v>
                </c:pt>
                <c:pt idx="1">
                  <c:v>12</c:v>
                </c:pt>
                <c:pt idx="2">
                  <c:v>12</c:v>
                </c:pt>
                <c:pt idx="3">
                  <c:v>12</c:v>
                </c:pt>
                <c:pt idx="4">
                  <c:v>12</c:v>
                </c:pt>
                <c:pt idx="5">
                  <c:v>12</c:v>
                </c:pt>
                <c:pt idx="6">
                  <c:v>12</c:v>
                </c:pt>
                <c:pt idx="7">
                  <c:v>12</c:v>
                </c:pt>
                <c:pt idx="8">
                  <c:v>12</c:v>
                </c:pt>
                <c:pt idx="9">
                  <c:v>12</c:v>
                </c:pt>
                <c:pt idx="10">
                  <c:v>12</c:v>
                </c:pt>
                <c:pt idx="11">
                  <c:v>12</c:v>
                </c:pt>
              </c:numCache>
            </c:numRef>
          </c:val>
          <c:smooth val="0"/>
          <c:extLst>
            <c:ext xmlns:c16="http://schemas.microsoft.com/office/drawing/2014/chart" uri="{C3380CC4-5D6E-409C-BE32-E72D297353CC}">
              <c16:uniqueId val="{00000001-9B10-485E-A152-C799A3E72679}"/>
            </c:ext>
          </c:extLst>
        </c:ser>
        <c:dLbls>
          <c:showLegendKey val="0"/>
          <c:showVal val="0"/>
          <c:showCatName val="0"/>
          <c:showSerName val="0"/>
          <c:showPercent val="0"/>
          <c:showBubbleSize val="0"/>
        </c:dLbls>
        <c:smooth val="0"/>
        <c:axId val="233561600"/>
        <c:axId val="301394176"/>
      </c:lineChart>
      <c:catAx>
        <c:axId val="2335616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301394176"/>
        <c:crosses val="autoZero"/>
        <c:auto val="1"/>
        <c:lblAlgn val="ctr"/>
        <c:lblOffset val="100"/>
        <c:noMultiLvlLbl val="0"/>
      </c:catAx>
      <c:valAx>
        <c:axId val="301394176"/>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33561600"/>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SV"/>
          </a:p>
        </c:txPr>
      </c:dTable>
      <c:spPr>
        <a:noFill/>
        <a:ln>
          <a:solidFill>
            <a:schemeClr val="bg1"/>
          </a:solid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solidFill>
        <a:srgbClr val="FFFF00"/>
      </a:solidFill>
    </a:ln>
    <a:effectLst/>
  </c:spPr>
  <c:txPr>
    <a:bodyPr/>
    <a:lstStyle/>
    <a:p>
      <a:pPr>
        <a:defRPr/>
      </a:pPr>
      <a:endParaRPr lang="es-SV"/>
    </a:p>
  </c:txPr>
  <c:printSettings>
    <c:headerFooter alignWithMargins="0"/>
    <c:pageMargins b="1" l="0.75000000000000266" r="0.75000000000000266" t="1" header="0" footer="0"/>
    <c:pageSetup paperSize="138"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s-MX"/>
              <a:t>USRE - Densidad Demográfica Alta</a:t>
            </a:r>
          </a:p>
        </c:rich>
      </c:tx>
      <c:layout>
        <c:manualLayout>
          <c:xMode val="edge"/>
          <c:yMode val="edge"/>
          <c:x val="0.13841536935461354"/>
          <c:y val="3.7671158231531159E-2"/>
        </c:manualLayout>
      </c:layout>
      <c:overlay val="0"/>
      <c:spPr>
        <a:noFill/>
        <a:ln w="25400">
          <a:noFill/>
        </a:ln>
      </c:spPr>
    </c:title>
    <c:autoTitleDeleted val="0"/>
    <c:plotArea>
      <c:layout>
        <c:manualLayout>
          <c:layoutTarget val="inner"/>
          <c:xMode val="edge"/>
          <c:yMode val="edge"/>
          <c:x val="0.11244386042613012"/>
          <c:y val="0.1823630084717307"/>
          <c:w val="0.8461465474047446"/>
          <c:h val="0.59164426464034314"/>
        </c:manualLayout>
      </c:layout>
      <c:lineChart>
        <c:grouping val="standard"/>
        <c:varyColors val="0"/>
        <c:ser>
          <c:idx val="0"/>
          <c:order val="0"/>
          <c:tx>
            <c:strRef>
              <c:f>'C21'!$B$12</c:f>
              <c:strCache>
                <c:ptCount val="1"/>
                <c:pt idx="0">
                  <c:v>ALTA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'C21'!$C$12:$N$12</c:f>
              <c:numCache>
                <c:formatCode>0%</c:formatCode>
                <c:ptCount val="12"/>
              </c:numCache>
            </c:numRef>
          </c:val>
          <c:smooth val="0"/>
          <c:extLst>
            <c:ext xmlns:c16="http://schemas.microsoft.com/office/drawing/2014/chart" uri="{C3380CC4-5D6E-409C-BE32-E72D297353CC}">
              <c16:uniqueId val="{00000000-2CFF-4BF1-840C-1CAFA6D9EED3}"/>
            </c:ext>
          </c:extLst>
        </c:ser>
        <c:ser>
          <c:idx val="1"/>
          <c:order val="1"/>
          <c:tx>
            <c:strRef>
              <c:f>'C21'!$R$4</c:f>
              <c:strCache>
                <c:ptCount val="1"/>
                <c:pt idx="0">
                  <c:v>Limite</c:v>
                </c:pt>
              </c:strCache>
            </c:strRef>
          </c:tx>
          <c:spPr>
            <a:ln w="12700"/>
          </c:spPr>
          <c:marker>
            <c:spPr>
              <a:ln w="12700"/>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'C21'!$R$12:$AC$12</c:f>
              <c:numCache>
                <c:formatCode>0%</c:formatCode>
                <c:ptCount val="12"/>
                <c:pt idx="0">
                  <c:v>0.97</c:v>
                </c:pt>
                <c:pt idx="1">
                  <c:v>0.97</c:v>
                </c:pt>
                <c:pt idx="2">
                  <c:v>0.97</c:v>
                </c:pt>
                <c:pt idx="3">
                  <c:v>0.97</c:v>
                </c:pt>
                <c:pt idx="4">
                  <c:v>0.97</c:v>
                </c:pt>
                <c:pt idx="5">
                  <c:v>0.97</c:v>
                </c:pt>
                <c:pt idx="6">
                  <c:v>0.97</c:v>
                </c:pt>
                <c:pt idx="7">
                  <c:v>0.97</c:v>
                </c:pt>
                <c:pt idx="8">
                  <c:v>0.97</c:v>
                </c:pt>
                <c:pt idx="9">
                  <c:v>0.97</c:v>
                </c:pt>
                <c:pt idx="10">
                  <c:v>0.97</c:v>
                </c:pt>
                <c:pt idx="11">
                  <c:v>0.97</c:v>
                </c:pt>
              </c:numCache>
            </c:numRef>
          </c:val>
          <c:smooth val="0"/>
          <c:extLst>
            <c:ext xmlns:c16="http://schemas.microsoft.com/office/drawing/2014/chart" uri="{C3380CC4-5D6E-409C-BE32-E72D297353CC}">
              <c16:uniqueId val="{00000001-2CFF-4BF1-840C-1CAFA6D9EED3}"/>
            </c:ext>
          </c:extLst>
        </c:ser>
        <c:dLbls>
          <c:showLegendKey val="0"/>
          <c:showVal val="0"/>
          <c:showCatName val="0"/>
          <c:showSerName val="0"/>
          <c:showPercent val="0"/>
          <c:showBubbleSize val="0"/>
        </c:dLbls>
        <c:marker val="1"/>
        <c:smooth val="0"/>
        <c:axId val="302899200"/>
        <c:axId val="364026624"/>
      </c:lineChart>
      <c:catAx>
        <c:axId val="302899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s-SV"/>
          </a:p>
        </c:txPr>
        <c:crossAx val="364026624"/>
        <c:crosses val="autoZero"/>
        <c:auto val="0"/>
        <c:lblAlgn val="ctr"/>
        <c:lblOffset val="100"/>
        <c:tickMarkSkip val="1"/>
        <c:noMultiLvlLbl val="0"/>
      </c:catAx>
      <c:valAx>
        <c:axId val="364026624"/>
        <c:scaling>
          <c:orientation val="minMax"/>
          <c:max val="1"/>
        </c:scaling>
        <c:delete val="0"/>
        <c:axPos val="l"/>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s-SV"/>
          </a:p>
        </c:txPr>
        <c:crossAx val="302899200"/>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Narrow"/>
                <a:ea typeface="Arial Narrow"/>
                <a:cs typeface="Arial Narrow"/>
              </a:defRPr>
            </a:pPr>
            <a:endParaRPr lang="es-SV"/>
          </a:p>
        </c:txPr>
      </c:dTable>
      <c:spPr>
        <a:solidFill>
          <a:srgbClr val="C0C0C0"/>
        </a:solidFill>
        <a:ln w="12700">
          <a:solidFill>
            <a:srgbClr val="808080"/>
          </a:solidFill>
          <a:prstDash val="solid"/>
        </a:ln>
      </c:spPr>
    </c:plotArea>
    <c:legend>
      <c:legendPos val="b"/>
      <c:layout>
        <c:manualLayout>
          <c:xMode val="edge"/>
          <c:yMode val="edge"/>
          <c:x val="0.7588031617223292"/>
          <c:y val="3.5309745249517271E-2"/>
          <c:w val="0.23939402783438055"/>
          <c:h val="7.7537172103084598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s-SV"/>
    </a:p>
  </c:txPr>
  <c:printSettings>
    <c:headerFooter alignWithMargins="0">
      <c:oddHeader>&amp;A</c:oddHeader>
      <c:oddFooter>Page &amp;P</c:oddFooter>
    </c:headerFooter>
    <c:pageMargins b="1" l="0.75000000000000311" r="0.75000000000000311" t="1" header="0.5" footer="0.5"/>
    <c:pageSetup/>
  </c:printSettings>
  <c:userShapes r:id="rId1"/>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1" i="0" u="none" strike="noStrike" baseline="0">
                <a:solidFill>
                  <a:srgbClr val="000000"/>
                </a:solidFill>
                <a:latin typeface="Arial"/>
                <a:ea typeface="Arial"/>
                <a:cs typeface="Arial"/>
              </a:defRPr>
            </a:pPr>
            <a:r>
              <a:rPr lang="es-MX"/>
              <a:t>Indicador</a:t>
            </a:r>
            <a:r>
              <a:rPr lang="es-MX" baseline="0"/>
              <a:t> </a:t>
            </a:r>
            <a:r>
              <a:rPr lang="es-MX"/>
              <a:t>PRA</a:t>
            </a:r>
          </a:p>
        </c:rich>
      </c:tx>
      <c:layout>
        <c:manualLayout>
          <c:xMode val="edge"/>
          <c:yMode val="edge"/>
          <c:x val="0.12711905803441231"/>
          <c:y val="3.678929765886288E-2"/>
        </c:manualLayout>
      </c:layout>
      <c:overlay val="0"/>
      <c:spPr>
        <a:noFill/>
        <a:ln w="25400">
          <a:noFill/>
        </a:ln>
      </c:spPr>
    </c:title>
    <c:autoTitleDeleted val="0"/>
    <c:plotArea>
      <c:layout>
        <c:manualLayout>
          <c:layoutTarget val="inner"/>
          <c:xMode val="edge"/>
          <c:yMode val="edge"/>
          <c:x val="0.11678840441691712"/>
          <c:y val="0.12486064659977704"/>
          <c:w val="0.86423419268519053"/>
          <c:h val="0.6911928651059086"/>
        </c:manualLayout>
      </c:layout>
      <c:lineChart>
        <c:grouping val="standard"/>
        <c:varyColors val="0"/>
        <c:ser>
          <c:idx val="0"/>
          <c:order val="0"/>
          <c:tx>
            <c:strRef>
              <c:f>'C21'!$A$40</c:f>
              <c:strCache>
                <c:ptCount val="1"/>
                <c:pt idx="0">
                  <c:v>PRA.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'C21'!$C$40:$N$40</c:f>
              <c:numCache>
                <c:formatCode>0.00</c:formatCode>
                <c:ptCount val="12"/>
              </c:numCache>
            </c:numRef>
          </c:val>
          <c:smooth val="0"/>
          <c:extLst>
            <c:ext xmlns:c16="http://schemas.microsoft.com/office/drawing/2014/chart" uri="{C3380CC4-5D6E-409C-BE32-E72D297353CC}">
              <c16:uniqueId val="{00000000-6E98-4E22-AD92-E9B2C74863E5}"/>
            </c:ext>
          </c:extLst>
        </c:ser>
        <c:ser>
          <c:idx val="1"/>
          <c:order val="1"/>
          <c:tx>
            <c:strRef>
              <c:f>'C21'!$R$4</c:f>
              <c:strCache>
                <c:ptCount val="1"/>
                <c:pt idx="0">
                  <c:v>Limite</c:v>
                </c:pt>
              </c:strCache>
            </c:strRef>
          </c:tx>
          <c:spPr>
            <a:ln w="12700">
              <a:solidFill>
                <a:schemeClr val="accent2"/>
              </a:solidFill>
              <a:prstDash val="solid"/>
            </a:ln>
          </c:spPr>
          <c:marker>
            <c:symbol val="square"/>
            <c:size val="5"/>
            <c:spPr>
              <a:ln>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'C21'!$R$40:$AC$40</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smooth val="0"/>
          <c:extLst>
            <c:ext xmlns:c16="http://schemas.microsoft.com/office/drawing/2014/chart" uri="{C3380CC4-5D6E-409C-BE32-E72D297353CC}">
              <c16:uniqueId val="{00000001-6E98-4E22-AD92-E9B2C74863E5}"/>
            </c:ext>
          </c:extLst>
        </c:ser>
        <c:dLbls>
          <c:showLegendKey val="0"/>
          <c:showVal val="0"/>
          <c:showCatName val="0"/>
          <c:showSerName val="0"/>
          <c:showPercent val="0"/>
          <c:showBubbleSize val="0"/>
        </c:dLbls>
        <c:marker val="1"/>
        <c:smooth val="0"/>
        <c:axId val="302899712"/>
        <c:axId val="365626496"/>
      </c:lineChart>
      <c:catAx>
        <c:axId val="302899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Narrow"/>
                <a:ea typeface="Arial Narrow"/>
                <a:cs typeface="Arial Narrow"/>
              </a:defRPr>
            </a:pPr>
            <a:endParaRPr lang="es-SV"/>
          </a:p>
        </c:txPr>
        <c:crossAx val="365626496"/>
        <c:crosses val="autoZero"/>
        <c:auto val="0"/>
        <c:lblAlgn val="ctr"/>
        <c:lblOffset val="100"/>
        <c:tickMarkSkip val="1"/>
        <c:noMultiLvlLbl val="0"/>
      </c:catAx>
      <c:valAx>
        <c:axId val="365626496"/>
        <c:scaling>
          <c:orientation val="minMax"/>
          <c:max val="1"/>
        </c:scaling>
        <c:delete val="0"/>
        <c:axPos val="l"/>
        <c:numFmt formatCode="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s-SV"/>
          </a:p>
        </c:txPr>
        <c:crossAx val="302899712"/>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s-SV"/>
          </a:p>
        </c:txPr>
      </c:dTable>
      <c:spPr>
        <a:solidFill>
          <a:srgbClr val="C0C0C0"/>
        </a:solidFill>
        <a:ln w="12700">
          <a:solidFill>
            <a:srgbClr val="808080"/>
          </a:solidFill>
          <a:prstDash val="solid"/>
        </a:ln>
      </c:spPr>
    </c:plotArea>
    <c:legend>
      <c:legendPos val="b"/>
      <c:layout>
        <c:manualLayout>
          <c:xMode val="edge"/>
          <c:yMode val="edge"/>
          <c:x val="0.77008019830854479"/>
          <c:y val="3.121516164994426E-2"/>
          <c:w val="0.2116789531743315"/>
          <c:h val="8.0267558528428151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userShapes r:id="rId1"/>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MX" sz="1200"/>
              <a:t>Indicadore</a:t>
            </a:r>
            <a:r>
              <a:rPr lang="es-MX" sz="1200" baseline="0"/>
              <a:t> </a:t>
            </a:r>
            <a:r>
              <a:rPr lang="es-MX" sz="1200"/>
              <a:t>TPA</a:t>
            </a:r>
          </a:p>
        </c:rich>
      </c:tx>
      <c:layout>
        <c:manualLayout>
          <c:xMode val="edge"/>
          <c:yMode val="edge"/>
          <c:x val="0.12554959906705118"/>
          <c:y val="3.1893776584835165E-2"/>
        </c:manualLayout>
      </c:layout>
      <c:overlay val="0"/>
      <c:spPr>
        <a:noFill/>
        <a:ln w="25400">
          <a:noFill/>
        </a:ln>
      </c:spPr>
    </c:title>
    <c:autoTitleDeleted val="0"/>
    <c:plotArea>
      <c:layout>
        <c:manualLayout>
          <c:layoutTarget val="inner"/>
          <c:xMode val="edge"/>
          <c:yMode val="edge"/>
          <c:x val="0.11882733957148736"/>
          <c:y val="0.1354833646926637"/>
          <c:w val="0.83890324272037753"/>
          <c:h val="0.67979811130630186"/>
        </c:manualLayout>
      </c:layout>
      <c:lineChart>
        <c:grouping val="standard"/>
        <c:varyColors val="0"/>
        <c:ser>
          <c:idx val="0"/>
          <c:order val="0"/>
          <c:tx>
            <c:strRef>
              <c:f>'C21'!$A$44</c:f>
              <c:strCache>
                <c:ptCount val="1"/>
                <c:pt idx="0">
                  <c:v>TPA </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'C21'!$C$44:$N$44</c:f>
              <c:numCache>
                <c:formatCode>0.00</c:formatCode>
                <c:ptCount val="12"/>
              </c:numCache>
            </c:numRef>
          </c:val>
          <c:smooth val="0"/>
          <c:extLst>
            <c:ext xmlns:c16="http://schemas.microsoft.com/office/drawing/2014/chart" uri="{C3380CC4-5D6E-409C-BE32-E72D297353CC}">
              <c16:uniqueId val="{00000000-012C-4A7C-B057-5BD8FA344F0B}"/>
            </c:ext>
          </c:extLst>
        </c:ser>
        <c:ser>
          <c:idx val="1"/>
          <c:order val="1"/>
          <c:tx>
            <c:strRef>
              <c:f>'C21'!$R$4</c:f>
              <c:strCache>
                <c:ptCount val="1"/>
                <c:pt idx="0">
                  <c:v>Limite</c:v>
                </c:pt>
              </c:strCache>
            </c:strRef>
          </c:tx>
          <c:spPr>
            <a:ln w="12700">
              <a:solidFill>
                <a:schemeClr val="accent2"/>
              </a:solidFill>
              <a:prstDash val="solid"/>
            </a:ln>
          </c:spPr>
          <c:marker>
            <c:symbol val="square"/>
            <c:size val="5"/>
            <c:spPr>
              <a:solidFill>
                <a:schemeClr val="accent2"/>
              </a:solidFill>
              <a:ln>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'C21'!$R$44:$AC$44</c:f>
              <c:numCache>
                <c:formatCode>0%</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smooth val="0"/>
          <c:extLst>
            <c:ext xmlns:c16="http://schemas.microsoft.com/office/drawing/2014/chart" uri="{C3380CC4-5D6E-409C-BE32-E72D297353CC}">
              <c16:uniqueId val="{00000001-012C-4A7C-B057-5BD8FA344F0B}"/>
            </c:ext>
          </c:extLst>
        </c:ser>
        <c:dLbls>
          <c:showLegendKey val="0"/>
          <c:showVal val="0"/>
          <c:showCatName val="0"/>
          <c:showSerName val="0"/>
          <c:showPercent val="0"/>
          <c:showBubbleSize val="0"/>
        </c:dLbls>
        <c:marker val="1"/>
        <c:smooth val="0"/>
        <c:axId val="302902784"/>
        <c:axId val="365628800"/>
      </c:lineChart>
      <c:catAx>
        <c:axId val="302902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Narrow"/>
                <a:ea typeface="Arial Narrow"/>
                <a:cs typeface="Arial Narrow"/>
              </a:defRPr>
            </a:pPr>
            <a:endParaRPr lang="es-SV"/>
          </a:p>
        </c:txPr>
        <c:crossAx val="365628800"/>
        <c:crosses val="autoZero"/>
        <c:auto val="0"/>
        <c:lblAlgn val="ctr"/>
        <c:lblOffset val="100"/>
        <c:tickMarkSkip val="1"/>
        <c:noMultiLvlLbl val="0"/>
      </c:catAx>
      <c:valAx>
        <c:axId val="365628800"/>
        <c:scaling>
          <c:orientation val="minMax"/>
        </c:scaling>
        <c:delete val="0"/>
        <c:axPos val="l"/>
        <c:title>
          <c:tx>
            <c:rich>
              <a:bodyPr/>
              <a:lstStyle/>
              <a:p>
                <a:pPr>
                  <a:defRPr sz="1000" b="0" i="0" u="none" strike="noStrike" baseline="0">
                    <a:solidFill>
                      <a:srgbClr val="000000"/>
                    </a:solidFill>
                    <a:latin typeface="Arial"/>
                    <a:ea typeface="Arial"/>
                    <a:cs typeface="Arial"/>
                  </a:defRPr>
                </a:pPr>
                <a:r>
                  <a:rPr lang="es-MX"/>
                  <a:t>Días</a:t>
                </a:r>
              </a:p>
            </c:rich>
          </c:tx>
          <c:overlay val="0"/>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SV"/>
          </a:p>
        </c:txPr>
        <c:crossAx val="302902784"/>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Narrow"/>
                <a:ea typeface="Arial Narrow"/>
                <a:cs typeface="Arial Narrow"/>
              </a:defRPr>
            </a:pPr>
            <a:endParaRPr lang="es-SV"/>
          </a:p>
        </c:txPr>
      </c:dTable>
      <c:spPr>
        <a:solidFill>
          <a:srgbClr val="C0C0C0"/>
        </a:solidFill>
        <a:ln w="12700">
          <a:solidFill>
            <a:srgbClr val="808080"/>
          </a:solidFill>
          <a:prstDash val="solid"/>
        </a:ln>
      </c:spPr>
    </c:plotArea>
    <c:legend>
      <c:legendPos val="b"/>
      <c:layout>
        <c:manualLayout>
          <c:xMode val="edge"/>
          <c:yMode val="edge"/>
          <c:x val="0.75823589502517696"/>
          <c:y val="2.7243916141286469E-2"/>
          <c:w val="0.21759293870808266"/>
          <c:h val="6.1350264399283046E-2"/>
        </c:manualLayout>
      </c:layout>
      <c:overlay val="0"/>
      <c:spPr>
        <a:solidFill>
          <a:srgbClr val="FFFFFF"/>
        </a:solidFill>
        <a:ln w="3175">
          <a:noFill/>
          <a:prstDash val="solid"/>
        </a:ln>
      </c:spPr>
      <c:txPr>
        <a:bodyPr/>
        <a:lstStyle/>
        <a:p>
          <a:pPr>
            <a:defRPr sz="84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MX"/>
              <a:t>Inidcador de Calidad IPE </a:t>
            </a:r>
          </a:p>
        </c:rich>
      </c:tx>
      <c:layout>
        <c:manualLayout>
          <c:xMode val="edge"/>
          <c:yMode val="edge"/>
          <c:x val="0.12421509000774528"/>
          <c:y val="1.4450620696422124E-2"/>
        </c:manualLayout>
      </c:layout>
      <c:overlay val="0"/>
      <c:spPr>
        <a:noFill/>
        <a:ln w="25400">
          <a:noFill/>
        </a:ln>
      </c:spPr>
    </c:title>
    <c:autoTitleDeleted val="0"/>
    <c:plotArea>
      <c:layout>
        <c:manualLayout>
          <c:layoutTarget val="inner"/>
          <c:xMode val="edge"/>
          <c:yMode val="edge"/>
          <c:x val="0.11191868408109733"/>
          <c:y val="0.11056517319284331"/>
          <c:w val="0.84867069126174144"/>
          <c:h val="0.69870905339992762"/>
        </c:manualLayout>
      </c:layout>
      <c:lineChart>
        <c:grouping val="standard"/>
        <c:varyColors val="0"/>
        <c:ser>
          <c:idx val="0"/>
          <c:order val="0"/>
          <c:tx>
            <c:strRef>
              <c:f>'C21'!$A$30</c:f>
              <c:strCache>
                <c:ptCount val="1"/>
                <c:pt idx="0">
                  <c:v>IPE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'C21'!$C$30:$N$30</c:f>
              <c:numCache>
                <c:formatCode>0%</c:formatCode>
                <c:ptCount val="12"/>
              </c:numCache>
            </c:numRef>
          </c:val>
          <c:smooth val="0"/>
          <c:extLst>
            <c:ext xmlns:c16="http://schemas.microsoft.com/office/drawing/2014/chart" uri="{C3380CC4-5D6E-409C-BE32-E72D297353CC}">
              <c16:uniqueId val="{00000000-8776-41AA-A47E-6E38D3EB3D98}"/>
            </c:ext>
          </c:extLst>
        </c:ser>
        <c:ser>
          <c:idx val="1"/>
          <c:order val="1"/>
          <c:tx>
            <c:strRef>
              <c:f>'C21'!$R$4</c:f>
              <c:strCache>
                <c:ptCount val="1"/>
                <c:pt idx="0">
                  <c:v>Limite</c:v>
                </c:pt>
              </c:strCache>
            </c:strRef>
          </c:tx>
          <c:spPr>
            <a:ln w="12700">
              <a:solidFill>
                <a:schemeClr val="accent2"/>
              </a:solidFill>
              <a:prstDash val="solid"/>
            </a:ln>
          </c:spPr>
          <c:marker>
            <c:symbol val="square"/>
            <c:size val="5"/>
            <c:spPr>
              <a:ln>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'C21'!$R$30:$AC$30</c:f>
              <c:numCache>
                <c:formatCode>0%</c:formatCode>
                <c:ptCount val="12"/>
                <c:pt idx="0">
                  <c:v>0.03</c:v>
                </c:pt>
                <c:pt idx="1">
                  <c:v>0.03</c:v>
                </c:pt>
                <c:pt idx="2">
                  <c:v>0.03</c:v>
                </c:pt>
                <c:pt idx="3">
                  <c:v>0.03</c:v>
                </c:pt>
                <c:pt idx="4">
                  <c:v>0.03</c:v>
                </c:pt>
                <c:pt idx="5">
                  <c:v>0.03</c:v>
                </c:pt>
                <c:pt idx="6">
                  <c:v>0.03</c:v>
                </c:pt>
                <c:pt idx="7">
                  <c:v>0.03</c:v>
                </c:pt>
                <c:pt idx="8">
                  <c:v>0.03</c:v>
                </c:pt>
                <c:pt idx="9">
                  <c:v>0.03</c:v>
                </c:pt>
                <c:pt idx="10">
                  <c:v>0.03</c:v>
                </c:pt>
                <c:pt idx="11">
                  <c:v>0.03</c:v>
                </c:pt>
              </c:numCache>
            </c:numRef>
          </c:val>
          <c:smooth val="0"/>
          <c:extLst>
            <c:ext xmlns:c16="http://schemas.microsoft.com/office/drawing/2014/chart" uri="{C3380CC4-5D6E-409C-BE32-E72D297353CC}">
              <c16:uniqueId val="{00000001-8776-41AA-A47E-6E38D3EB3D98}"/>
            </c:ext>
          </c:extLst>
        </c:ser>
        <c:dLbls>
          <c:showLegendKey val="0"/>
          <c:showVal val="0"/>
          <c:showCatName val="0"/>
          <c:showSerName val="0"/>
          <c:showPercent val="0"/>
          <c:showBubbleSize val="0"/>
        </c:dLbls>
        <c:marker val="1"/>
        <c:smooth val="0"/>
        <c:axId val="365565440"/>
        <c:axId val="365631104"/>
      </c:lineChart>
      <c:catAx>
        <c:axId val="365565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s-SV"/>
          </a:p>
        </c:txPr>
        <c:crossAx val="365631104"/>
        <c:crosses val="autoZero"/>
        <c:auto val="0"/>
        <c:lblAlgn val="ctr"/>
        <c:lblOffset val="100"/>
        <c:tickMarkSkip val="1"/>
        <c:noMultiLvlLbl val="0"/>
      </c:catAx>
      <c:valAx>
        <c:axId val="365631104"/>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s-SV"/>
          </a:p>
        </c:txPr>
        <c:crossAx val="365565440"/>
        <c:crosses val="autoZero"/>
        <c:crossBetween val="between"/>
      </c:valAx>
      <c:dTable>
        <c:showHorzBorder val="1"/>
        <c:showVertBorder val="1"/>
        <c:showOutline val="1"/>
        <c:showKeys val="1"/>
        <c:spPr>
          <a:ln w="3175">
            <a:solidFill>
              <a:srgbClr val="000000"/>
            </a:solidFill>
            <a:prstDash val="solid"/>
          </a:ln>
        </c:spPr>
      </c:dTable>
      <c:spPr>
        <a:solidFill>
          <a:srgbClr val="C0C0C0"/>
        </a:solidFill>
        <a:ln w="12700">
          <a:solidFill>
            <a:srgbClr val="808080"/>
          </a:solidFill>
          <a:prstDash val="solid"/>
        </a:ln>
      </c:spPr>
    </c:plotArea>
    <c:legend>
      <c:legendPos val="b"/>
      <c:layout>
        <c:manualLayout>
          <c:xMode val="edge"/>
          <c:yMode val="edge"/>
          <c:x val="0.69195978847097228"/>
          <c:y val="1.1366392741471094E-2"/>
          <c:w val="0.28435980096563895"/>
          <c:h val="8.1272084805653733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userShapes r:id="rId1"/>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73264169570002"/>
          <c:y val="0.11537813227971641"/>
          <c:w val="0.83945022218597309"/>
          <c:h val="0.73264892059328879"/>
        </c:manualLayout>
      </c:layout>
      <c:lineChart>
        <c:grouping val="standard"/>
        <c:varyColors val="0"/>
        <c:ser>
          <c:idx val="1"/>
          <c:order val="0"/>
          <c:tx>
            <c:strRef>
              <c:f>'C21'!$A$34</c:f>
              <c:strCache>
                <c:ptCount val="1"/>
                <c:pt idx="0">
                  <c:v>PRUi</c:v>
                </c:pt>
              </c:strCache>
            </c:strRef>
          </c:tx>
          <c:spPr>
            <a:ln w="12700">
              <a:solidFill>
                <a:schemeClr val="tx2"/>
              </a:solidFill>
              <a:prstDash val="solid"/>
            </a:ln>
          </c:spPr>
          <c:marker>
            <c:symbol val="square"/>
            <c:size val="5"/>
            <c:spPr>
              <a:solidFill>
                <a:schemeClr val="tx2"/>
              </a:solidFill>
              <a:ln>
                <a:solidFill>
                  <a:schemeClr val="tx2"/>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'C21'!$C$34:$N$34</c:f>
              <c:numCache>
                <c:formatCode>0.00</c:formatCode>
                <c:ptCount val="12"/>
              </c:numCache>
            </c:numRef>
          </c:val>
          <c:smooth val="0"/>
          <c:extLst>
            <c:ext xmlns:c16="http://schemas.microsoft.com/office/drawing/2014/chart" uri="{C3380CC4-5D6E-409C-BE32-E72D297353CC}">
              <c16:uniqueId val="{00000000-E6C5-4510-BB94-A001300515BB}"/>
            </c:ext>
          </c:extLst>
        </c:ser>
        <c:ser>
          <c:idx val="3"/>
          <c:order val="1"/>
          <c:tx>
            <c:strRef>
              <c:f>'C21'!$R$4</c:f>
              <c:strCache>
                <c:ptCount val="1"/>
                <c:pt idx="0">
                  <c:v>Limite</c:v>
                </c:pt>
              </c:strCache>
            </c:strRef>
          </c:tx>
          <c:spPr>
            <a:ln w="12700">
              <a:solidFill>
                <a:schemeClr val="accent2"/>
              </a:solidFill>
              <a:prstDash val="solid"/>
            </a:ln>
          </c:spPr>
          <c:marker>
            <c:symbol val="square"/>
            <c:size val="5"/>
            <c:spPr>
              <a:solidFill>
                <a:schemeClr val="accent2"/>
              </a:solidFill>
              <a:ln>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'C21'!$R$34:$AC$34</c:f>
              <c:numCache>
                <c:formatCode>0%</c:formatCode>
                <c:ptCount val="12"/>
                <c:pt idx="0">
                  <c:v>0.03</c:v>
                </c:pt>
                <c:pt idx="1">
                  <c:v>0.03</c:v>
                </c:pt>
                <c:pt idx="2">
                  <c:v>0.03</c:v>
                </c:pt>
                <c:pt idx="3">
                  <c:v>0.03</c:v>
                </c:pt>
                <c:pt idx="4">
                  <c:v>0.03</c:v>
                </c:pt>
                <c:pt idx="5">
                  <c:v>0.03</c:v>
                </c:pt>
                <c:pt idx="6">
                  <c:v>0.03</c:v>
                </c:pt>
                <c:pt idx="7">
                  <c:v>0.03</c:v>
                </c:pt>
                <c:pt idx="8">
                  <c:v>0.03</c:v>
                </c:pt>
                <c:pt idx="9">
                  <c:v>0.03</c:v>
                </c:pt>
                <c:pt idx="10">
                  <c:v>0.03</c:v>
                </c:pt>
                <c:pt idx="11">
                  <c:v>0.03</c:v>
                </c:pt>
              </c:numCache>
            </c:numRef>
          </c:val>
          <c:smooth val="0"/>
          <c:extLst>
            <c:ext xmlns:c16="http://schemas.microsoft.com/office/drawing/2014/chart" uri="{C3380CC4-5D6E-409C-BE32-E72D297353CC}">
              <c16:uniqueId val="{00000001-E6C5-4510-BB94-A001300515BB}"/>
            </c:ext>
          </c:extLst>
        </c:ser>
        <c:dLbls>
          <c:showLegendKey val="0"/>
          <c:showVal val="0"/>
          <c:showCatName val="0"/>
          <c:showSerName val="0"/>
          <c:showPercent val="0"/>
          <c:showBubbleSize val="0"/>
        </c:dLbls>
        <c:marker val="1"/>
        <c:smooth val="0"/>
        <c:axId val="365565952"/>
        <c:axId val="367083520"/>
      </c:lineChart>
      <c:catAx>
        <c:axId val="36556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Narrow"/>
                <a:ea typeface="Arial Narrow"/>
                <a:cs typeface="Arial Narrow"/>
              </a:defRPr>
            </a:pPr>
            <a:endParaRPr lang="es-SV"/>
          </a:p>
        </c:txPr>
        <c:crossAx val="367083520"/>
        <c:crosses val="autoZero"/>
        <c:auto val="0"/>
        <c:lblAlgn val="ctr"/>
        <c:lblOffset val="100"/>
        <c:tickMarkSkip val="1"/>
        <c:noMultiLvlLbl val="0"/>
      </c:catAx>
      <c:valAx>
        <c:axId val="367083520"/>
        <c:scaling>
          <c:orientation val="minMax"/>
        </c:scaling>
        <c:delete val="0"/>
        <c:axPos val="l"/>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SV"/>
          </a:p>
        </c:txPr>
        <c:crossAx val="365565952"/>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Narrow"/>
                <a:ea typeface="Arial Narrow"/>
                <a:cs typeface="Arial Narrow"/>
              </a:defRPr>
            </a:pPr>
            <a:endParaRPr lang="es-SV"/>
          </a:p>
        </c:txPr>
      </c:dTable>
      <c:spPr>
        <a:solidFill>
          <a:srgbClr val="C0C0C0"/>
        </a:solidFill>
        <a:ln w="12700">
          <a:solidFill>
            <a:srgbClr val="808080"/>
          </a:solidFill>
          <a:prstDash val="solid"/>
        </a:ln>
      </c:spPr>
    </c:plotArea>
    <c:legend>
      <c:legendPos val="b"/>
      <c:layout>
        <c:manualLayout>
          <c:xMode val="edge"/>
          <c:yMode val="edge"/>
          <c:x val="0.74162452560901881"/>
          <c:y val="1.0717933850028151E-2"/>
          <c:w val="0.2151164437778611"/>
          <c:h val="8.3333697871099455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userShapes r:id="rId1"/>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s-MX"/>
              <a:t>RCSU - Densidad Demográfica Alta</a:t>
            </a:r>
          </a:p>
        </c:rich>
      </c:tx>
      <c:layout>
        <c:manualLayout>
          <c:xMode val="edge"/>
          <c:yMode val="edge"/>
          <c:x val="0.12404544832536314"/>
          <c:y val="1.6675107711187069E-2"/>
        </c:manualLayout>
      </c:layout>
      <c:overlay val="0"/>
      <c:spPr>
        <a:noFill/>
        <a:ln w="25400">
          <a:noFill/>
        </a:ln>
      </c:spPr>
    </c:title>
    <c:autoTitleDeleted val="0"/>
    <c:plotArea>
      <c:layout>
        <c:manualLayout>
          <c:layoutTarget val="inner"/>
          <c:xMode val="edge"/>
          <c:yMode val="edge"/>
          <c:x val="0.11271676300578062"/>
          <c:y val="0.15210766902801814"/>
          <c:w val="0.83005854858944761"/>
          <c:h val="0.67141255527402577"/>
        </c:manualLayout>
      </c:layout>
      <c:lineChart>
        <c:grouping val="standard"/>
        <c:varyColors val="0"/>
        <c:ser>
          <c:idx val="0"/>
          <c:order val="0"/>
          <c:tx>
            <c:strRef>
              <c:f>'C21'!$B$18</c:f>
              <c:strCache>
                <c:ptCount val="1"/>
                <c:pt idx="0">
                  <c:v>ALTA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'C21'!$C$18:$N$18</c:f>
              <c:numCache>
                <c:formatCode>0%</c:formatCode>
                <c:ptCount val="12"/>
              </c:numCache>
            </c:numRef>
          </c:val>
          <c:smooth val="0"/>
          <c:extLst>
            <c:ext xmlns:c16="http://schemas.microsoft.com/office/drawing/2014/chart" uri="{C3380CC4-5D6E-409C-BE32-E72D297353CC}">
              <c16:uniqueId val="{00000000-B408-4768-B1E8-549DD7D8FD80}"/>
            </c:ext>
          </c:extLst>
        </c:ser>
        <c:ser>
          <c:idx val="3"/>
          <c:order val="1"/>
          <c:tx>
            <c:strRef>
              <c:f>'C21'!$R$4</c:f>
              <c:strCache>
                <c:ptCount val="1"/>
                <c:pt idx="0">
                  <c:v>Limite</c:v>
                </c:pt>
              </c:strCache>
            </c:strRef>
          </c:tx>
          <c:spPr>
            <a:ln w="12700">
              <a:solidFill>
                <a:schemeClr val="accent2"/>
              </a:solidFill>
              <a:prstDash val="solid"/>
            </a:ln>
          </c:spPr>
          <c:marker>
            <c:symbol val="square"/>
            <c:size val="5"/>
            <c:spPr>
              <a:solidFill>
                <a:schemeClr val="accent2"/>
              </a:solidFill>
              <a:ln w="12700">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'C21'!$R$18:$AC$18</c:f>
              <c:numCache>
                <c:formatCode>0%</c:formatCode>
                <c:ptCount val="12"/>
                <c:pt idx="0">
                  <c:v>0.97</c:v>
                </c:pt>
                <c:pt idx="1">
                  <c:v>0.97</c:v>
                </c:pt>
                <c:pt idx="2">
                  <c:v>0.97</c:v>
                </c:pt>
                <c:pt idx="3">
                  <c:v>0.97</c:v>
                </c:pt>
                <c:pt idx="4">
                  <c:v>0.97</c:v>
                </c:pt>
                <c:pt idx="5">
                  <c:v>0.97</c:v>
                </c:pt>
                <c:pt idx="6">
                  <c:v>0.97</c:v>
                </c:pt>
                <c:pt idx="7">
                  <c:v>0.97</c:v>
                </c:pt>
                <c:pt idx="8">
                  <c:v>0.97</c:v>
                </c:pt>
                <c:pt idx="9">
                  <c:v>0.97</c:v>
                </c:pt>
                <c:pt idx="10">
                  <c:v>0.97</c:v>
                </c:pt>
                <c:pt idx="11">
                  <c:v>0.97</c:v>
                </c:pt>
              </c:numCache>
            </c:numRef>
          </c:val>
          <c:smooth val="0"/>
          <c:extLst>
            <c:ext xmlns:c16="http://schemas.microsoft.com/office/drawing/2014/chart" uri="{C3380CC4-5D6E-409C-BE32-E72D297353CC}">
              <c16:uniqueId val="{00000001-B408-4768-B1E8-549DD7D8FD80}"/>
            </c:ext>
          </c:extLst>
        </c:ser>
        <c:dLbls>
          <c:showLegendKey val="0"/>
          <c:showVal val="0"/>
          <c:showCatName val="0"/>
          <c:showSerName val="0"/>
          <c:showPercent val="0"/>
          <c:showBubbleSize val="0"/>
        </c:dLbls>
        <c:marker val="1"/>
        <c:smooth val="0"/>
        <c:axId val="365564928"/>
        <c:axId val="367085824"/>
      </c:lineChart>
      <c:catAx>
        <c:axId val="365564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Narrow"/>
                <a:ea typeface="Arial Narrow"/>
                <a:cs typeface="Arial Narrow"/>
              </a:defRPr>
            </a:pPr>
            <a:endParaRPr lang="es-SV"/>
          </a:p>
        </c:txPr>
        <c:crossAx val="367085824"/>
        <c:crosses val="autoZero"/>
        <c:auto val="0"/>
        <c:lblAlgn val="ctr"/>
        <c:lblOffset val="100"/>
        <c:tickMarkSkip val="1"/>
        <c:noMultiLvlLbl val="0"/>
      </c:catAx>
      <c:valAx>
        <c:axId val="367085824"/>
        <c:scaling>
          <c:orientation val="minMax"/>
          <c:max val="1"/>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SV"/>
          </a:p>
        </c:txPr>
        <c:crossAx val="365564928"/>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Narrow"/>
                <a:ea typeface="Arial Narrow"/>
                <a:cs typeface="Arial Narrow"/>
              </a:defRPr>
            </a:pPr>
            <a:endParaRPr lang="es-SV"/>
          </a:p>
        </c:txPr>
      </c:dTable>
      <c:spPr>
        <a:solidFill>
          <a:srgbClr val="C0C0C0"/>
        </a:solidFill>
        <a:ln w="12700">
          <a:solidFill>
            <a:srgbClr val="808080"/>
          </a:solidFill>
          <a:prstDash val="solid"/>
        </a:ln>
      </c:spPr>
    </c:plotArea>
    <c:legend>
      <c:legendPos val="b"/>
      <c:layout>
        <c:manualLayout>
          <c:xMode val="edge"/>
          <c:yMode val="edge"/>
          <c:x val="0.76304660999694685"/>
          <c:y val="2.2645542743541462E-2"/>
          <c:w val="0.20809242460187455"/>
          <c:h val="8.2758620689655227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userShapes r:id="rId1"/>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s-MX"/>
              <a:t>IFE - Densidad Demográfica Alta</a:t>
            </a:r>
          </a:p>
        </c:rich>
      </c:tx>
      <c:layout>
        <c:manualLayout>
          <c:xMode val="edge"/>
          <c:yMode val="edge"/>
          <c:x val="0.11962592079349749"/>
          <c:y val="3.4392689387280094E-2"/>
        </c:manualLayout>
      </c:layout>
      <c:overlay val="0"/>
      <c:spPr>
        <a:noFill/>
        <a:ln w="25400">
          <a:noFill/>
        </a:ln>
      </c:spPr>
    </c:title>
    <c:autoTitleDeleted val="0"/>
    <c:plotArea>
      <c:layout>
        <c:manualLayout>
          <c:layoutTarget val="inner"/>
          <c:xMode val="edge"/>
          <c:yMode val="edge"/>
          <c:x val="0.13279665736771984"/>
          <c:y val="0.14956119662553671"/>
          <c:w val="0.84005122556888501"/>
          <c:h val="0.68060759061995268"/>
        </c:manualLayout>
      </c:layout>
      <c:lineChart>
        <c:grouping val="standard"/>
        <c:varyColors val="0"/>
        <c:ser>
          <c:idx val="0"/>
          <c:order val="0"/>
          <c:tx>
            <c:strRef>
              <c:f>'C21'!$B$24</c:f>
              <c:strCache>
                <c:ptCount val="1"/>
                <c:pt idx="0">
                  <c:v>ALTA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'C21'!$C$24:$N$24</c:f>
              <c:numCache>
                <c:formatCode>0.00%</c:formatCode>
                <c:ptCount val="12"/>
              </c:numCache>
            </c:numRef>
          </c:val>
          <c:smooth val="0"/>
          <c:extLst>
            <c:ext xmlns:c16="http://schemas.microsoft.com/office/drawing/2014/chart" uri="{C3380CC4-5D6E-409C-BE32-E72D297353CC}">
              <c16:uniqueId val="{00000000-48C8-4DC9-BD01-2D1D8F96BB41}"/>
            </c:ext>
          </c:extLst>
        </c:ser>
        <c:ser>
          <c:idx val="3"/>
          <c:order val="1"/>
          <c:tx>
            <c:strRef>
              <c:f>'C21'!$R$4</c:f>
              <c:strCache>
                <c:ptCount val="1"/>
                <c:pt idx="0">
                  <c:v>Limite</c:v>
                </c:pt>
              </c:strCache>
            </c:strRef>
          </c:tx>
          <c:spPr>
            <a:ln w="12700">
              <a:solidFill>
                <a:schemeClr val="accent2"/>
              </a:solidFill>
              <a:prstDash val="solid"/>
            </a:ln>
          </c:spPr>
          <c:marker>
            <c:symbol val="square"/>
            <c:size val="5"/>
            <c:spPr>
              <a:solidFill>
                <a:schemeClr val="accent2"/>
              </a:solidFill>
              <a:ln>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'C21'!$R$24:$AC$24</c:f>
              <c:numCache>
                <c:formatCode>0%</c:formatCode>
                <c:ptCount val="12"/>
                <c:pt idx="0">
                  <c:v>0.02</c:v>
                </c:pt>
                <c:pt idx="1">
                  <c:v>0.02</c:v>
                </c:pt>
                <c:pt idx="2">
                  <c:v>0.02</c:v>
                </c:pt>
                <c:pt idx="3">
                  <c:v>0.02</c:v>
                </c:pt>
                <c:pt idx="4">
                  <c:v>0.02</c:v>
                </c:pt>
                <c:pt idx="5">
                  <c:v>0.02</c:v>
                </c:pt>
                <c:pt idx="6">
                  <c:v>0.02</c:v>
                </c:pt>
                <c:pt idx="7">
                  <c:v>0.02</c:v>
                </c:pt>
                <c:pt idx="8">
                  <c:v>0.02</c:v>
                </c:pt>
                <c:pt idx="9">
                  <c:v>0.02</c:v>
                </c:pt>
                <c:pt idx="10">
                  <c:v>0.02</c:v>
                </c:pt>
                <c:pt idx="11">
                  <c:v>0.02</c:v>
                </c:pt>
              </c:numCache>
            </c:numRef>
          </c:val>
          <c:smooth val="0"/>
          <c:extLst>
            <c:ext xmlns:c16="http://schemas.microsoft.com/office/drawing/2014/chart" uri="{C3380CC4-5D6E-409C-BE32-E72D297353CC}">
              <c16:uniqueId val="{00000001-48C8-4DC9-BD01-2D1D8F96BB41}"/>
            </c:ext>
          </c:extLst>
        </c:ser>
        <c:dLbls>
          <c:showLegendKey val="0"/>
          <c:showVal val="0"/>
          <c:showCatName val="0"/>
          <c:showSerName val="0"/>
          <c:showPercent val="0"/>
          <c:showBubbleSize val="0"/>
        </c:dLbls>
        <c:marker val="1"/>
        <c:smooth val="0"/>
        <c:axId val="367448576"/>
        <c:axId val="367088128"/>
      </c:lineChart>
      <c:catAx>
        <c:axId val="367448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Narrow"/>
                <a:ea typeface="Arial Narrow"/>
                <a:cs typeface="Arial Narrow"/>
              </a:defRPr>
            </a:pPr>
            <a:endParaRPr lang="es-SV"/>
          </a:p>
        </c:txPr>
        <c:crossAx val="367088128"/>
        <c:crosses val="autoZero"/>
        <c:auto val="0"/>
        <c:lblAlgn val="ctr"/>
        <c:lblOffset val="100"/>
        <c:tickMarkSkip val="1"/>
        <c:noMultiLvlLbl val="0"/>
      </c:catAx>
      <c:valAx>
        <c:axId val="367088128"/>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SV"/>
          </a:p>
        </c:txPr>
        <c:crossAx val="367448576"/>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Narrow"/>
                <a:ea typeface="Arial Narrow"/>
                <a:cs typeface="Arial Narrow"/>
              </a:defRPr>
            </a:pPr>
            <a:endParaRPr lang="es-SV"/>
          </a:p>
        </c:txPr>
      </c:dTable>
      <c:spPr>
        <a:solidFill>
          <a:srgbClr val="C0C0C0"/>
        </a:solidFill>
        <a:ln w="12700">
          <a:solidFill>
            <a:srgbClr val="808080"/>
          </a:solidFill>
          <a:prstDash val="solid"/>
        </a:ln>
      </c:spPr>
    </c:plotArea>
    <c:legend>
      <c:legendPos val="b"/>
      <c:layout>
        <c:manualLayout>
          <c:xMode val="edge"/>
          <c:yMode val="edge"/>
          <c:x val="0.69545907566639387"/>
          <c:y val="3.6450254973750366E-2"/>
          <c:w val="0.24385273575395763"/>
          <c:h val="8.2758620689655227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userShapes r:id="rId1"/>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MX"/>
              <a:t>Indicadores RCUS</a:t>
            </a:r>
          </a:p>
        </c:rich>
      </c:tx>
      <c:layout>
        <c:manualLayout>
          <c:xMode val="edge"/>
          <c:yMode val="edge"/>
          <c:x val="0.12093316030034672"/>
          <c:y val="1.4035992941155394E-2"/>
        </c:manualLayout>
      </c:layout>
      <c:overlay val="0"/>
      <c:spPr>
        <a:noFill/>
        <a:ln w="25400">
          <a:noFill/>
        </a:ln>
      </c:spPr>
    </c:title>
    <c:autoTitleDeleted val="0"/>
    <c:plotArea>
      <c:layout>
        <c:manualLayout>
          <c:layoutTarget val="inner"/>
          <c:xMode val="edge"/>
          <c:yMode val="edge"/>
          <c:x val="0.12116796958255142"/>
          <c:y val="0.1806020066889632"/>
          <c:w val="0.85985462751955688"/>
          <c:h val="0.6777196707066907"/>
        </c:manualLayout>
      </c:layout>
      <c:lineChart>
        <c:grouping val="standard"/>
        <c:varyColors val="0"/>
        <c:ser>
          <c:idx val="0"/>
          <c:order val="0"/>
          <c:tx>
            <c:strRef>
              <c:f>'C21'!$A$48</c:f>
              <c:strCache>
                <c:ptCount val="1"/>
                <c:pt idx="0">
                  <c:v>RCUS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'C21'!$C$48:$N$48</c:f>
              <c:numCache>
                <c:formatCode>0.00</c:formatCode>
                <c:ptCount val="12"/>
              </c:numCache>
            </c:numRef>
          </c:val>
          <c:smooth val="0"/>
          <c:extLst>
            <c:ext xmlns:c16="http://schemas.microsoft.com/office/drawing/2014/chart" uri="{C3380CC4-5D6E-409C-BE32-E72D297353CC}">
              <c16:uniqueId val="{00000000-420B-4D64-8EE0-6F1A1D23CBED}"/>
            </c:ext>
          </c:extLst>
        </c:ser>
        <c:ser>
          <c:idx val="1"/>
          <c:order val="1"/>
          <c:tx>
            <c:strRef>
              <c:f>'C21'!$R$4</c:f>
              <c:strCache>
                <c:ptCount val="1"/>
                <c:pt idx="0">
                  <c:v>Limite</c:v>
                </c:pt>
              </c:strCache>
            </c:strRef>
          </c:tx>
          <c:spPr>
            <a:ln w="12700">
              <a:solidFill>
                <a:schemeClr val="accent2"/>
              </a:solidFill>
              <a:prstDash val="solid"/>
            </a:ln>
          </c:spPr>
          <c:marker>
            <c:symbol val="square"/>
            <c:size val="5"/>
            <c:spPr>
              <a:ln>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'C21'!$R$48:$AC$48</c:f>
              <c:numCache>
                <c:formatCode>0%</c:formatCode>
                <c:ptCount val="12"/>
                <c:pt idx="0">
                  <c:v>0.98</c:v>
                </c:pt>
                <c:pt idx="1">
                  <c:v>0.98</c:v>
                </c:pt>
                <c:pt idx="2">
                  <c:v>0.98</c:v>
                </c:pt>
                <c:pt idx="3">
                  <c:v>0.98</c:v>
                </c:pt>
                <c:pt idx="4">
                  <c:v>0.98</c:v>
                </c:pt>
                <c:pt idx="5">
                  <c:v>0.98</c:v>
                </c:pt>
                <c:pt idx="6">
                  <c:v>0.98</c:v>
                </c:pt>
                <c:pt idx="7">
                  <c:v>0.98</c:v>
                </c:pt>
                <c:pt idx="8">
                  <c:v>0.98</c:v>
                </c:pt>
                <c:pt idx="9">
                  <c:v>0.98</c:v>
                </c:pt>
                <c:pt idx="10">
                  <c:v>0.98</c:v>
                </c:pt>
                <c:pt idx="11">
                  <c:v>0.98</c:v>
                </c:pt>
              </c:numCache>
            </c:numRef>
          </c:val>
          <c:smooth val="0"/>
          <c:extLst>
            <c:ext xmlns:c16="http://schemas.microsoft.com/office/drawing/2014/chart" uri="{C3380CC4-5D6E-409C-BE32-E72D297353CC}">
              <c16:uniqueId val="{00000001-420B-4D64-8EE0-6F1A1D23CBED}"/>
            </c:ext>
          </c:extLst>
        </c:ser>
        <c:dLbls>
          <c:showLegendKey val="0"/>
          <c:showVal val="0"/>
          <c:showCatName val="0"/>
          <c:showSerName val="0"/>
          <c:showPercent val="0"/>
          <c:showBubbleSize val="0"/>
        </c:dLbls>
        <c:marker val="1"/>
        <c:smooth val="0"/>
        <c:axId val="367341568"/>
        <c:axId val="367090432"/>
      </c:lineChart>
      <c:catAx>
        <c:axId val="367341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Narrow"/>
                <a:ea typeface="Arial Narrow"/>
                <a:cs typeface="Arial Narrow"/>
              </a:defRPr>
            </a:pPr>
            <a:endParaRPr lang="es-SV"/>
          </a:p>
        </c:txPr>
        <c:crossAx val="367090432"/>
        <c:crosses val="autoZero"/>
        <c:auto val="0"/>
        <c:lblAlgn val="ctr"/>
        <c:lblOffset val="100"/>
        <c:tickMarkSkip val="1"/>
        <c:noMultiLvlLbl val="0"/>
      </c:catAx>
      <c:valAx>
        <c:axId val="36709043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s-SV"/>
          </a:p>
        </c:txPr>
        <c:crossAx val="367341568"/>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s-SV"/>
          </a:p>
        </c:txPr>
      </c:dTable>
      <c:spPr>
        <a:solidFill>
          <a:srgbClr val="C0C0C0"/>
        </a:solidFill>
        <a:ln w="12700">
          <a:solidFill>
            <a:srgbClr val="808080"/>
          </a:solidFill>
          <a:prstDash val="solid"/>
        </a:ln>
      </c:spPr>
    </c:plotArea>
    <c:legend>
      <c:legendPos val="b"/>
      <c:layout>
        <c:manualLayout>
          <c:xMode val="edge"/>
          <c:yMode val="edge"/>
          <c:x val="0.76421094294097724"/>
          <c:y val="3.1428341081938191E-2"/>
          <c:w val="0.21897827988892693"/>
          <c:h val="8.0267558528428151E-2"/>
        </c:manualLayout>
      </c:layout>
      <c:overlay val="0"/>
      <c:spPr>
        <a:solidFill>
          <a:srgbClr val="FFFFFF"/>
        </a:solidFill>
        <a:ln w="3175">
          <a:noFill/>
          <a:prstDash val="solid"/>
        </a:ln>
      </c:spPr>
      <c:txPr>
        <a:bodyPr/>
        <a:lstStyle/>
        <a:p>
          <a:pPr>
            <a:defRPr sz="84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userShapes r:id="rId1"/>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a:pPr>
            <a:r>
              <a:rPr lang="es-MX" sz="1150" b="1"/>
              <a:t>COSE - Densidad Demográfica Media</a:t>
            </a:r>
          </a:p>
        </c:rich>
      </c:tx>
      <c:layout>
        <c:manualLayout>
          <c:xMode val="edge"/>
          <c:yMode val="edge"/>
          <c:x val="0.15278982324208454"/>
          <c:y val="1.0939459627006628E-2"/>
        </c:manualLayout>
      </c:layout>
      <c:overlay val="0"/>
      <c:spPr>
        <a:noFill/>
        <a:ln w="25400">
          <a:noFill/>
        </a:ln>
      </c:spPr>
    </c:title>
    <c:autoTitleDeleted val="0"/>
    <c:plotArea>
      <c:layout>
        <c:manualLayout>
          <c:layoutTarget val="inner"/>
          <c:xMode val="edge"/>
          <c:yMode val="edge"/>
          <c:x val="0.15063341181431633"/>
          <c:y val="0.16754378763386829"/>
          <c:w val="0.87988484751269991"/>
          <c:h val="0.57585414650461264"/>
        </c:manualLayout>
      </c:layout>
      <c:lineChart>
        <c:grouping val="standard"/>
        <c:varyColors val="0"/>
        <c:ser>
          <c:idx val="0"/>
          <c:order val="0"/>
          <c:tx>
            <c:strRef>
              <c:f>'C21'!$B$7</c:f>
              <c:strCache>
                <c:ptCount val="1"/>
                <c:pt idx="0">
                  <c:v>MEDIA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'C21'!$C$7:$N$7</c:f>
              <c:numCache>
                <c:formatCode>0%</c:formatCode>
                <c:ptCount val="12"/>
              </c:numCache>
            </c:numRef>
          </c:val>
          <c:smooth val="0"/>
          <c:extLst>
            <c:ext xmlns:c16="http://schemas.microsoft.com/office/drawing/2014/chart" uri="{C3380CC4-5D6E-409C-BE32-E72D297353CC}">
              <c16:uniqueId val="{00000000-9807-47E6-98C4-80CA93DFE955}"/>
            </c:ext>
          </c:extLst>
        </c:ser>
        <c:ser>
          <c:idx val="1"/>
          <c:order val="1"/>
          <c:tx>
            <c:strRef>
              <c:f>'C21'!$R$4</c:f>
              <c:strCache>
                <c:ptCount val="1"/>
                <c:pt idx="0">
                  <c:v>Limite</c:v>
                </c:pt>
              </c:strCache>
            </c:strRef>
          </c:tx>
          <c:spPr>
            <a:ln w="12700">
              <a:solidFill>
                <a:schemeClr val="accent2"/>
              </a:solidFill>
              <a:prstDash val="solid"/>
            </a:ln>
          </c:spPr>
          <c:marker>
            <c:symbol val="square"/>
            <c:size val="5"/>
            <c:spPr>
              <a:ln w="12700">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'C21'!$R$7:$AC$7</c:f>
              <c:numCache>
                <c:formatCode>0%</c:formatCode>
                <c:ptCount val="12"/>
                <c:pt idx="0">
                  <c:v>0.97</c:v>
                </c:pt>
                <c:pt idx="1">
                  <c:v>0.97</c:v>
                </c:pt>
                <c:pt idx="2">
                  <c:v>0.97</c:v>
                </c:pt>
                <c:pt idx="3">
                  <c:v>0.97</c:v>
                </c:pt>
                <c:pt idx="4">
                  <c:v>0.97</c:v>
                </c:pt>
                <c:pt idx="5">
                  <c:v>0.97</c:v>
                </c:pt>
                <c:pt idx="6">
                  <c:v>0.97</c:v>
                </c:pt>
                <c:pt idx="7">
                  <c:v>0.97</c:v>
                </c:pt>
                <c:pt idx="8">
                  <c:v>0.97</c:v>
                </c:pt>
                <c:pt idx="9">
                  <c:v>0.97</c:v>
                </c:pt>
                <c:pt idx="10">
                  <c:v>0.97</c:v>
                </c:pt>
                <c:pt idx="11">
                  <c:v>0.97</c:v>
                </c:pt>
              </c:numCache>
            </c:numRef>
          </c:val>
          <c:smooth val="0"/>
          <c:extLst>
            <c:ext xmlns:c16="http://schemas.microsoft.com/office/drawing/2014/chart" uri="{C3380CC4-5D6E-409C-BE32-E72D297353CC}">
              <c16:uniqueId val="{00000001-9807-47E6-98C4-80CA93DFE955}"/>
            </c:ext>
          </c:extLst>
        </c:ser>
        <c:dLbls>
          <c:showLegendKey val="0"/>
          <c:showVal val="0"/>
          <c:showCatName val="0"/>
          <c:showSerName val="0"/>
          <c:showPercent val="0"/>
          <c:showBubbleSize val="0"/>
        </c:dLbls>
        <c:marker val="1"/>
        <c:smooth val="0"/>
        <c:axId val="367345152"/>
        <c:axId val="367297664"/>
      </c:lineChart>
      <c:catAx>
        <c:axId val="367345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s-SV"/>
          </a:p>
        </c:txPr>
        <c:crossAx val="367297664"/>
        <c:crossesAt val="0.95400000000000007"/>
        <c:auto val="0"/>
        <c:lblAlgn val="ctr"/>
        <c:lblOffset val="100"/>
        <c:tickMarkSkip val="1"/>
        <c:noMultiLvlLbl val="0"/>
      </c:catAx>
      <c:valAx>
        <c:axId val="367297664"/>
        <c:scaling>
          <c:orientation val="minMax"/>
          <c:max val="1"/>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s-SV"/>
          </a:p>
        </c:txPr>
        <c:crossAx val="367345152"/>
        <c:crosses val="autoZero"/>
        <c:crossBetween val="between"/>
      </c:valAx>
      <c:dTable>
        <c:showHorzBorder val="1"/>
        <c:showVertBorder val="1"/>
        <c:showOutline val="1"/>
        <c:showKeys val="1"/>
        <c:spPr>
          <a:ln w="3175">
            <a:solidFill>
              <a:srgbClr val="000000"/>
            </a:solidFill>
            <a:prstDash val="solid"/>
          </a:ln>
        </c:spPr>
      </c:dTable>
      <c:spPr>
        <a:solidFill>
          <a:srgbClr val="C0C0C0"/>
        </a:solidFill>
        <a:ln w="12700">
          <a:solidFill>
            <a:srgbClr val="808080"/>
          </a:solidFill>
          <a:prstDash val="solid"/>
        </a:ln>
      </c:spPr>
    </c:plotArea>
    <c:legend>
      <c:legendPos val="b"/>
      <c:layout>
        <c:manualLayout>
          <c:xMode val="edge"/>
          <c:yMode val="edge"/>
          <c:x val="0.69870910496538641"/>
          <c:y val="1.7031976410154494E-2"/>
          <c:w val="0.28426274730294832"/>
          <c:h val="8.1355932203389769E-2"/>
        </c:manualLayout>
      </c:layout>
      <c:overlay val="0"/>
      <c:spPr>
        <a:solidFill>
          <a:srgbClr val="FFFFFF"/>
        </a:solidFill>
        <a:ln w="3175">
          <a:noFill/>
          <a:prstDash val="solid"/>
        </a:ln>
      </c:spPr>
      <c:txPr>
        <a:bodyPr/>
        <a:lstStyle/>
        <a:p>
          <a:pPr>
            <a:defRPr sz="800"/>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userShapes r:id="rId1"/>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s-MX" sz="1150"/>
              <a:t>COSE - Densidad Demográfica </a:t>
            </a:r>
            <a:r>
              <a:rPr lang="es-MX" sz="1150" b="1"/>
              <a:t>Baja</a:t>
            </a:r>
          </a:p>
        </c:rich>
      </c:tx>
      <c:layout>
        <c:manualLayout>
          <c:xMode val="edge"/>
          <c:yMode val="edge"/>
          <c:x val="0.11356033021096812"/>
          <c:y val="2.1134498950648652E-2"/>
        </c:manualLayout>
      </c:layout>
      <c:overlay val="0"/>
      <c:spPr>
        <a:noFill/>
        <a:ln w="25400">
          <a:noFill/>
        </a:ln>
      </c:spPr>
    </c:title>
    <c:autoTitleDeleted val="0"/>
    <c:plotArea>
      <c:layout>
        <c:manualLayout>
          <c:layoutTarget val="inner"/>
          <c:xMode val="edge"/>
          <c:yMode val="edge"/>
          <c:x val="0.10419688983703022"/>
          <c:y val="0.16236553122430619"/>
          <c:w val="0.87988484751269991"/>
          <c:h val="0.61752409568537647"/>
        </c:manualLayout>
      </c:layout>
      <c:lineChart>
        <c:grouping val="standard"/>
        <c:varyColors val="0"/>
        <c:ser>
          <c:idx val="0"/>
          <c:order val="0"/>
          <c:tx>
            <c:strRef>
              <c:f>'C21'!$B$8</c:f>
              <c:strCache>
                <c:ptCount val="1"/>
                <c:pt idx="0">
                  <c:v>BAJA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'C21'!$C$8:$N$8</c:f>
              <c:numCache>
                <c:formatCode>0%</c:formatCode>
                <c:ptCount val="12"/>
              </c:numCache>
            </c:numRef>
          </c:val>
          <c:smooth val="0"/>
          <c:extLst>
            <c:ext xmlns:c16="http://schemas.microsoft.com/office/drawing/2014/chart" uri="{C3380CC4-5D6E-409C-BE32-E72D297353CC}">
              <c16:uniqueId val="{00000000-6254-431B-BA64-AB87777EB3DF}"/>
            </c:ext>
          </c:extLst>
        </c:ser>
        <c:ser>
          <c:idx val="1"/>
          <c:order val="1"/>
          <c:tx>
            <c:strRef>
              <c:f>'C21'!$R$4</c:f>
              <c:strCache>
                <c:ptCount val="1"/>
                <c:pt idx="0">
                  <c:v>Limite</c:v>
                </c:pt>
              </c:strCache>
            </c:strRef>
          </c:tx>
          <c:spPr>
            <a:ln w="12700">
              <a:solidFill>
                <a:schemeClr val="accent2"/>
              </a:solidFill>
              <a:prstDash val="solid"/>
            </a:ln>
          </c:spPr>
          <c:marker>
            <c:symbol val="square"/>
            <c:size val="5"/>
            <c:spPr>
              <a:ln w="12700">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'C21'!$R$8:$AC$8</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smooth val="0"/>
          <c:extLst>
            <c:ext xmlns:c16="http://schemas.microsoft.com/office/drawing/2014/chart" uri="{C3380CC4-5D6E-409C-BE32-E72D297353CC}">
              <c16:uniqueId val="{00000001-6254-431B-BA64-AB87777EB3DF}"/>
            </c:ext>
          </c:extLst>
        </c:ser>
        <c:dLbls>
          <c:showLegendKey val="0"/>
          <c:showVal val="0"/>
          <c:showCatName val="0"/>
          <c:showSerName val="0"/>
          <c:showPercent val="0"/>
          <c:showBubbleSize val="0"/>
        </c:dLbls>
        <c:marker val="1"/>
        <c:smooth val="0"/>
        <c:axId val="367550464"/>
        <c:axId val="367299968"/>
      </c:lineChart>
      <c:catAx>
        <c:axId val="367550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s-SV"/>
          </a:p>
        </c:txPr>
        <c:crossAx val="367299968"/>
        <c:crosses val="autoZero"/>
        <c:auto val="0"/>
        <c:lblAlgn val="ctr"/>
        <c:lblOffset val="100"/>
        <c:tickMarkSkip val="1"/>
        <c:noMultiLvlLbl val="0"/>
      </c:catAx>
      <c:valAx>
        <c:axId val="367299968"/>
        <c:scaling>
          <c:orientation val="minMax"/>
          <c:max val="1"/>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SV"/>
          </a:p>
        </c:txPr>
        <c:crossAx val="367550464"/>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Narrow"/>
                <a:ea typeface="Arial Narrow"/>
                <a:cs typeface="Arial Narrow"/>
              </a:defRPr>
            </a:pPr>
            <a:endParaRPr lang="es-SV"/>
          </a:p>
        </c:txPr>
      </c:dTable>
      <c:spPr>
        <a:solidFill>
          <a:srgbClr val="C0C0C0"/>
        </a:solidFill>
        <a:ln w="12700">
          <a:solidFill>
            <a:srgbClr val="808080"/>
          </a:solidFill>
          <a:prstDash val="solid"/>
        </a:ln>
      </c:spPr>
    </c:plotArea>
    <c:legend>
      <c:legendPos val="b"/>
      <c:layout>
        <c:manualLayout>
          <c:xMode val="edge"/>
          <c:yMode val="edge"/>
          <c:x val="0.76719983799173286"/>
          <c:y val="1.8200258712656067E-2"/>
          <c:w val="0.20839382146197249"/>
          <c:h val="8.1355932203389769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r>
              <a:rPr lang="es-ES" sz="1600">
                <a:solidFill>
                  <a:srgbClr val="FFFF00"/>
                </a:solidFill>
              </a:rPr>
              <a:t>SAIDI</a:t>
            </a:r>
            <a:r>
              <a:rPr lang="es-ES" sz="1600" baseline="0">
                <a:solidFill>
                  <a:srgbClr val="FFFF00"/>
                </a:solidFill>
              </a:rPr>
              <a:t> URBANO</a:t>
            </a:r>
            <a:endParaRPr lang="es-ES" sz="1600">
              <a:solidFill>
                <a:srgbClr val="FFFF00"/>
              </a:solidFill>
            </a:endParaRPr>
          </a:p>
        </c:rich>
      </c:tx>
      <c:layout>
        <c:manualLayout>
          <c:xMode val="edge"/>
          <c:yMode val="edge"/>
          <c:x val="0.74188277087033749"/>
          <c:y val="5.155590119136343E-3"/>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endParaRPr lang="es-SV"/>
        </a:p>
      </c:txPr>
    </c:title>
    <c:autoTitleDeleted val="0"/>
    <c:plotArea>
      <c:layout>
        <c:manualLayout>
          <c:layoutTarget val="inner"/>
          <c:xMode val="edge"/>
          <c:yMode val="edge"/>
          <c:x val="0.3387454136472583"/>
          <c:y val="0.1270365333487655"/>
          <c:w val="0.6612545863527417"/>
          <c:h val="0.58359318352799405"/>
        </c:manualLayout>
      </c:layout>
      <c:lineChart>
        <c:grouping val="standard"/>
        <c:varyColors val="0"/>
        <c:ser>
          <c:idx val="0"/>
          <c:order val="0"/>
          <c:tx>
            <c:strRef>
              <c:f>'C19'!$A$71</c:f>
              <c:strCache>
                <c:ptCount val="1"/>
                <c:pt idx="0">
                  <c:v>SAIDI Urbano</c:v>
                </c:pt>
              </c:strCache>
            </c:strRef>
          </c:tx>
          <c:spPr>
            <a:ln w="34925" cap="rnd">
              <a:solidFill>
                <a:srgbClr val="FFFF00"/>
              </a:solidFill>
              <a:round/>
            </a:ln>
            <a:effectLst>
              <a:outerShdw blurRad="40000" dist="23000" dir="5400000" rotWithShape="0">
                <a:srgbClr val="000000">
                  <a:alpha val="35000"/>
                </a:srgbClr>
              </a:outerShdw>
            </a:effectLst>
          </c:spPr>
          <c:marker>
            <c:symbol val="none"/>
          </c:marker>
          <c:cat>
            <c:strRef>
              <c:f>'C19'!$B$66:$M$66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'C19'!$B$71:$M$71</c:f>
              <c:numCache>
                <c:formatCode>0.00</c:formatCode>
                <c:ptCount val="12"/>
              </c:numCache>
            </c:numRef>
          </c:val>
          <c:smooth val="0"/>
          <c:extLst>
            <c:ext xmlns:c16="http://schemas.microsoft.com/office/drawing/2014/chart" uri="{C3380CC4-5D6E-409C-BE32-E72D297353CC}">
              <c16:uniqueId val="{00000000-A934-4554-B675-8A1C2953992E}"/>
            </c:ext>
          </c:extLst>
        </c:ser>
        <c:ser>
          <c:idx val="1"/>
          <c:order val="1"/>
          <c:tx>
            <c:strRef>
              <c:f>'C19'!$N$66</c:f>
              <c:strCache>
                <c:ptCount val="1"/>
                <c:pt idx="0">
                  <c:v>Limites</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strRef>
              <c:f>'C19'!$B$66:$M$66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'C19'!$N$71:$Y$71</c:f>
              <c:numCache>
                <c:formatCode>0.00</c:formatCode>
                <c:ptCount val="12"/>
                <c:pt idx="0">
                  <c:v>14</c:v>
                </c:pt>
                <c:pt idx="1">
                  <c:v>14</c:v>
                </c:pt>
                <c:pt idx="2">
                  <c:v>14</c:v>
                </c:pt>
                <c:pt idx="3">
                  <c:v>14</c:v>
                </c:pt>
                <c:pt idx="4">
                  <c:v>14</c:v>
                </c:pt>
                <c:pt idx="5">
                  <c:v>14</c:v>
                </c:pt>
                <c:pt idx="6">
                  <c:v>14</c:v>
                </c:pt>
                <c:pt idx="7">
                  <c:v>14</c:v>
                </c:pt>
                <c:pt idx="8">
                  <c:v>14</c:v>
                </c:pt>
                <c:pt idx="9">
                  <c:v>14</c:v>
                </c:pt>
                <c:pt idx="10">
                  <c:v>14</c:v>
                </c:pt>
                <c:pt idx="11">
                  <c:v>14</c:v>
                </c:pt>
              </c:numCache>
            </c:numRef>
          </c:val>
          <c:smooth val="0"/>
          <c:extLst>
            <c:ext xmlns:c16="http://schemas.microsoft.com/office/drawing/2014/chart" uri="{C3380CC4-5D6E-409C-BE32-E72D297353CC}">
              <c16:uniqueId val="{00000001-A934-4554-B675-8A1C2953992E}"/>
            </c:ext>
          </c:extLst>
        </c:ser>
        <c:dLbls>
          <c:showLegendKey val="0"/>
          <c:showVal val="0"/>
          <c:showCatName val="0"/>
          <c:showSerName val="0"/>
          <c:showPercent val="0"/>
          <c:showBubbleSize val="0"/>
        </c:dLbls>
        <c:smooth val="0"/>
        <c:axId val="233858560"/>
        <c:axId val="301396480"/>
      </c:lineChart>
      <c:catAx>
        <c:axId val="23385856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301396480"/>
        <c:crosses val="autoZero"/>
        <c:auto val="1"/>
        <c:lblAlgn val="ctr"/>
        <c:lblOffset val="100"/>
        <c:noMultiLvlLbl val="0"/>
      </c:catAx>
      <c:valAx>
        <c:axId val="301396480"/>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33858560"/>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SV"/>
          </a:p>
        </c:txPr>
      </c:dTable>
      <c:spPr>
        <a:noFill/>
        <a:ln>
          <a:solidFill>
            <a:schemeClr val="bg1"/>
          </a:solid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solidFill>
        <a:srgbClr val="FFFF00"/>
      </a:solidFill>
    </a:ln>
    <a:effectLst/>
  </c:spPr>
  <c:txPr>
    <a:bodyPr/>
    <a:lstStyle/>
    <a:p>
      <a:pPr>
        <a:defRPr/>
      </a:pPr>
      <a:endParaRPr lang="es-SV"/>
    </a:p>
  </c:txPr>
  <c:printSettings>
    <c:headerFooter alignWithMargins="0"/>
    <c:pageMargins b="1" l="0.75000000000000266" r="0.75000000000000266" t="1" header="0" footer="0"/>
    <c:pageSetup paperSize="138" orientation="landscape"/>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s-MX" b="1"/>
              <a:t>USRE - Densidad Demográfica Media</a:t>
            </a:r>
          </a:p>
        </c:rich>
      </c:tx>
      <c:layout>
        <c:manualLayout>
          <c:xMode val="edge"/>
          <c:yMode val="edge"/>
          <c:x val="0.13926897542742353"/>
          <c:y val="1.6746602651974481E-2"/>
        </c:manualLayout>
      </c:layout>
      <c:overlay val="0"/>
      <c:spPr>
        <a:noFill/>
        <a:ln w="25400">
          <a:noFill/>
        </a:ln>
      </c:spPr>
    </c:title>
    <c:autoTitleDeleted val="0"/>
    <c:plotArea>
      <c:layout>
        <c:manualLayout>
          <c:layoutTarget val="inner"/>
          <c:xMode val="edge"/>
          <c:yMode val="edge"/>
          <c:x val="0.11244386042613012"/>
          <c:y val="0.18423260296040725"/>
          <c:w val="0.83227690390359033"/>
          <c:h val="0.47256902888337404"/>
        </c:manualLayout>
      </c:layout>
      <c:lineChart>
        <c:grouping val="standard"/>
        <c:varyColors val="0"/>
        <c:ser>
          <c:idx val="0"/>
          <c:order val="0"/>
          <c:tx>
            <c:strRef>
              <c:f>'C21'!$B$13</c:f>
              <c:strCache>
                <c:ptCount val="1"/>
                <c:pt idx="0">
                  <c:v>MEDIA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'C21'!$C$13:$N$13</c:f>
              <c:numCache>
                <c:formatCode>0%</c:formatCode>
                <c:ptCount val="12"/>
              </c:numCache>
            </c:numRef>
          </c:val>
          <c:smooth val="0"/>
          <c:extLst>
            <c:ext xmlns:c16="http://schemas.microsoft.com/office/drawing/2014/chart" uri="{C3380CC4-5D6E-409C-BE32-E72D297353CC}">
              <c16:uniqueId val="{00000000-3C77-48C7-8D88-309490BA7261}"/>
            </c:ext>
          </c:extLst>
        </c:ser>
        <c:ser>
          <c:idx val="1"/>
          <c:order val="1"/>
          <c:tx>
            <c:strRef>
              <c:f>'C21'!$R$4</c:f>
              <c:strCache>
                <c:ptCount val="1"/>
                <c:pt idx="0">
                  <c:v>Limite</c:v>
                </c:pt>
              </c:strCache>
            </c:strRef>
          </c:tx>
          <c:spPr>
            <a:ln w="12700">
              <a:solidFill>
                <a:schemeClr val="accent2"/>
              </a:solidFill>
            </a:ln>
          </c:spPr>
          <c:marker>
            <c:spPr>
              <a:ln w="12700">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'C21'!$R$13:$AC$13</c:f>
              <c:numCache>
                <c:formatCode>0%</c:formatCode>
                <c:ptCount val="12"/>
                <c:pt idx="0">
                  <c:v>0.97</c:v>
                </c:pt>
                <c:pt idx="1">
                  <c:v>0.97</c:v>
                </c:pt>
                <c:pt idx="2">
                  <c:v>0.97</c:v>
                </c:pt>
                <c:pt idx="3">
                  <c:v>0.97</c:v>
                </c:pt>
                <c:pt idx="4">
                  <c:v>0.97</c:v>
                </c:pt>
                <c:pt idx="5">
                  <c:v>0.97</c:v>
                </c:pt>
                <c:pt idx="6">
                  <c:v>0.97</c:v>
                </c:pt>
                <c:pt idx="7">
                  <c:v>0.97</c:v>
                </c:pt>
                <c:pt idx="8">
                  <c:v>0.97</c:v>
                </c:pt>
                <c:pt idx="9">
                  <c:v>0.97</c:v>
                </c:pt>
                <c:pt idx="10">
                  <c:v>0.97</c:v>
                </c:pt>
                <c:pt idx="11">
                  <c:v>0.97</c:v>
                </c:pt>
              </c:numCache>
            </c:numRef>
          </c:val>
          <c:smooth val="0"/>
          <c:extLst>
            <c:ext xmlns:c16="http://schemas.microsoft.com/office/drawing/2014/chart" uri="{C3380CC4-5D6E-409C-BE32-E72D297353CC}">
              <c16:uniqueId val="{00000001-3C77-48C7-8D88-309490BA7261}"/>
            </c:ext>
          </c:extLst>
        </c:ser>
        <c:dLbls>
          <c:showLegendKey val="0"/>
          <c:showVal val="0"/>
          <c:showCatName val="0"/>
          <c:showSerName val="0"/>
          <c:showPercent val="0"/>
          <c:showBubbleSize val="0"/>
        </c:dLbls>
        <c:marker val="1"/>
        <c:smooth val="0"/>
        <c:axId val="362145792"/>
        <c:axId val="367302272"/>
      </c:lineChart>
      <c:catAx>
        <c:axId val="36214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s-SV"/>
          </a:p>
        </c:txPr>
        <c:crossAx val="367302272"/>
        <c:crosses val="autoZero"/>
        <c:auto val="0"/>
        <c:lblAlgn val="ctr"/>
        <c:lblOffset val="100"/>
        <c:tickMarkSkip val="1"/>
        <c:noMultiLvlLbl val="0"/>
      </c:catAx>
      <c:valAx>
        <c:axId val="367302272"/>
        <c:scaling>
          <c:orientation val="minMax"/>
          <c:max val="1"/>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s-SV"/>
          </a:p>
        </c:txPr>
        <c:crossAx val="362145792"/>
        <c:crosses val="autoZero"/>
        <c:crossBetween val="between"/>
      </c:valAx>
      <c:dTable>
        <c:showHorzBorder val="1"/>
        <c:showVertBorder val="1"/>
        <c:showOutline val="1"/>
        <c:showKeys val="1"/>
        <c:spPr>
          <a:ln w="3175">
            <a:solidFill>
              <a:srgbClr val="000000"/>
            </a:solidFill>
            <a:prstDash val="solid"/>
          </a:ln>
        </c:spPr>
      </c:dTable>
      <c:spPr>
        <a:solidFill>
          <a:srgbClr val="C0C0C0"/>
        </a:solidFill>
        <a:ln w="12700">
          <a:solidFill>
            <a:srgbClr val="808080"/>
          </a:solidFill>
          <a:prstDash val="solid"/>
        </a:ln>
      </c:spPr>
    </c:plotArea>
    <c:legend>
      <c:legendPos val="b"/>
      <c:layout>
        <c:manualLayout>
          <c:xMode val="edge"/>
          <c:yMode val="edge"/>
          <c:x val="0.70182879477496207"/>
          <c:y val="3.3937644988664507E-2"/>
          <c:w val="0.29481353682859973"/>
          <c:h val="7.7537172103084598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s-SV"/>
    </a:p>
  </c:txPr>
  <c:printSettings>
    <c:headerFooter alignWithMargins="0">
      <c:oddHeader>&amp;A</c:oddHeader>
      <c:oddFooter>Page &amp;P</c:oddFooter>
    </c:headerFooter>
    <c:pageMargins b="1" l="0.75000000000000311" r="0.75000000000000311" t="1" header="0.5" footer="0.5"/>
    <c:pageSetup/>
  </c:printSettings>
  <c:userShapes r:id="rId1"/>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s-MX"/>
              <a:t>USRE - Densidad Demográfica Baja</a:t>
            </a:r>
          </a:p>
        </c:rich>
      </c:tx>
      <c:layout>
        <c:manualLayout>
          <c:xMode val="edge"/>
          <c:yMode val="edge"/>
          <c:x val="0.13212227142257471"/>
          <c:y val="2.1977727764011173E-2"/>
        </c:manualLayout>
      </c:layout>
      <c:overlay val="0"/>
      <c:spPr>
        <a:noFill/>
        <a:ln w="25400">
          <a:noFill/>
        </a:ln>
      </c:spPr>
    </c:title>
    <c:autoTitleDeleted val="0"/>
    <c:plotArea>
      <c:layout>
        <c:manualLayout>
          <c:layoutTarget val="inner"/>
          <c:xMode val="edge"/>
          <c:yMode val="edge"/>
          <c:x val="0.11244386042613012"/>
          <c:y val="0.21285957469011599"/>
          <c:w val="0.84028984373396587"/>
          <c:h val="0.56079588256203383"/>
        </c:manualLayout>
      </c:layout>
      <c:lineChart>
        <c:grouping val="standard"/>
        <c:varyColors val="0"/>
        <c:ser>
          <c:idx val="0"/>
          <c:order val="0"/>
          <c:tx>
            <c:strRef>
              <c:f>'C21'!$B$14</c:f>
              <c:strCache>
                <c:ptCount val="1"/>
                <c:pt idx="0">
                  <c:v>BAJA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'C21'!$C$14:$N$14</c:f>
              <c:numCache>
                <c:formatCode>0%</c:formatCode>
                <c:ptCount val="12"/>
              </c:numCache>
            </c:numRef>
          </c:val>
          <c:smooth val="0"/>
          <c:extLst>
            <c:ext xmlns:c16="http://schemas.microsoft.com/office/drawing/2014/chart" uri="{C3380CC4-5D6E-409C-BE32-E72D297353CC}">
              <c16:uniqueId val="{00000000-C3A1-45FF-93DF-67ABFDB25335}"/>
            </c:ext>
          </c:extLst>
        </c:ser>
        <c:ser>
          <c:idx val="1"/>
          <c:order val="1"/>
          <c:tx>
            <c:strRef>
              <c:f>'C21'!$R$4</c:f>
              <c:strCache>
                <c:ptCount val="1"/>
                <c:pt idx="0">
                  <c:v>Limite</c:v>
                </c:pt>
              </c:strCache>
            </c:strRef>
          </c:tx>
          <c:spPr>
            <a:ln w="12700"/>
          </c:spPr>
          <c:marker>
            <c:spPr>
              <a:ln w="12700"/>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'C21'!$R$14:$AC$14</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smooth val="0"/>
          <c:extLst>
            <c:ext xmlns:c16="http://schemas.microsoft.com/office/drawing/2014/chart" uri="{C3380CC4-5D6E-409C-BE32-E72D297353CC}">
              <c16:uniqueId val="{00000001-C3A1-45FF-93DF-67ABFDB25335}"/>
            </c:ext>
          </c:extLst>
        </c:ser>
        <c:dLbls>
          <c:showLegendKey val="0"/>
          <c:showVal val="0"/>
          <c:showCatName val="0"/>
          <c:showSerName val="0"/>
          <c:showPercent val="0"/>
          <c:showBubbleSize val="0"/>
        </c:dLbls>
        <c:marker val="1"/>
        <c:smooth val="0"/>
        <c:axId val="367554048"/>
        <c:axId val="367706112"/>
      </c:lineChart>
      <c:catAx>
        <c:axId val="367554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s-SV"/>
          </a:p>
        </c:txPr>
        <c:crossAx val="367706112"/>
        <c:crosses val="autoZero"/>
        <c:auto val="0"/>
        <c:lblAlgn val="ctr"/>
        <c:lblOffset val="100"/>
        <c:tickMarkSkip val="1"/>
        <c:noMultiLvlLbl val="0"/>
      </c:catAx>
      <c:valAx>
        <c:axId val="367706112"/>
        <c:scaling>
          <c:orientation val="minMax"/>
          <c:max val="1"/>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SV"/>
          </a:p>
        </c:txPr>
        <c:crossAx val="367554048"/>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Narrow"/>
                <a:ea typeface="Arial Narrow"/>
                <a:cs typeface="Arial Narrow"/>
              </a:defRPr>
            </a:pPr>
            <a:endParaRPr lang="es-SV"/>
          </a:p>
        </c:txPr>
      </c:dTable>
      <c:spPr>
        <a:solidFill>
          <a:srgbClr val="C0C0C0"/>
        </a:solidFill>
        <a:ln w="12700">
          <a:solidFill>
            <a:srgbClr val="808080"/>
          </a:solidFill>
          <a:prstDash val="solid"/>
        </a:ln>
      </c:spPr>
    </c:plotArea>
    <c:legend>
      <c:legendPos val="b"/>
      <c:layout>
        <c:manualLayout>
          <c:xMode val="edge"/>
          <c:yMode val="edge"/>
          <c:x val="0.66681004019311918"/>
          <c:y val="2.3475394764591123E-2"/>
          <c:w val="0.31736215398492157"/>
          <c:h val="7.7537172103084598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s-SV"/>
    </a:p>
  </c:txPr>
  <c:printSettings>
    <c:headerFooter alignWithMargins="0">
      <c:oddHeader>&amp;A</c:oddHeader>
      <c:oddFooter>Page &amp;P</c:oddFooter>
    </c:headerFooter>
    <c:pageMargins b="1" l="0.75000000000000311" r="0.75000000000000311" t="1" header="0.5" footer="0.5"/>
    <c:pageSetup/>
  </c:printSettings>
  <c:userShapes r:id="rId1"/>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s-MX" b="1"/>
              <a:t>RCSU - Densidad Demográfica Media</a:t>
            </a:r>
          </a:p>
        </c:rich>
      </c:tx>
      <c:layout>
        <c:manualLayout>
          <c:xMode val="edge"/>
          <c:yMode val="edge"/>
          <c:x val="0.12848451229804222"/>
          <c:y val="2.0926314535076977E-2"/>
        </c:manualLayout>
      </c:layout>
      <c:overlay val="0"/>
      <c:spPr>
        <a:noFill/>
        <a:ln w="25400">
          <a:noFill/>
        </a:ln>
      </c:spPr>
    </c:title>
    <c:autoTitleDeleted val="0"/>
    <c:plotArea>
      <c:layout>
        <c:manualLayout>
          <c:layoutTarget val="inner"/>
          <c:xMode val="edge"/>
          <c:yMode val="edge"/>
          <c:x val="0.15650695328571501"/>
          <c:y val="0.16278022737519438"/>
          <c:w val="0.81691764782609222"/>
          <c:h val="0.65133653590179574"/>
        </c:manualLayout>
      </c:layout>
      <c:lineChart>
        <c:grouping val="standard"/>
        <c:varyColors val="0"/>
        <c:ser>
          <c:idx val="0"/>
          <c:order val="0"/>
          <c:tx>
            <c:strRef>
              <c:f>'C21'!$B$19</c:f>
              <c:strCache>
                <c:ptCount val="1"/>
                <c:pt idx="0">
                  <c:v>MEDIA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'C21'!$C$19:$N$19</c:f>
              <c:numCache>
                <c:formatCode>0%</c:formatCode>
                <c:ptCount val="12"/>
              </c:numCache>
            </c:numRef>
          </c:val>
          <c:smooth val="0"/>
          <c:extLst>
            <c:ext xmlns:c16="http://schemas.microsoft.com/office/drawing/2014/chart" uri="{C3380CC4-5D6E-409C-BE32-E72D297353CC}">
              <c16:uniqueId val="{00000000-58EE-4858-B5BE-9DF0B14DBD08}"/>
            </c:ext>
          </c:extLst>
        </c:ser>
        <c:ser>
          <c:idx val="3"/>
          <c:order val="1"/>
          <c:tx>
            <c:strRef>
              <c:f>'C21'!$R$4</c:f>
              <c:strCache>
                <c:ptCount val="1"/>
                <c:pt idx="0">
                  <c:v>Limite</c:v>
                </c:pt>
              </c:strCache>
            </c:strRef>
          </c:tx>
          <c:spPr>
            <a:ln w="12700">
              <a:solidFill>
                <a:schemeClr val="accent2"/>
              </a:solidFill>
              <a:prstDash val="solid"/>
            </a:ln>
          </c:spPr>
          <c:marker>
            <c:symbol val="square"/>
            <c:size val="5"/>
            <c:spPr>
              <a:solidFill>
                <a:schemeClr val="accent2"/>
              </a:solidFill>
              <a:ln w="12700">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'C21'!$R$19:$AC$19</c:f>
              <c:numCache>
                <c:formatCode>0%</c:formatCode>
                <c:ptCount val="12"/>
                <c:pt idx="0">
                  <c:v>0.97</c:v>
                </c:pt>
                <c:pt idx="1">
                  <c:v>0.97</c:v>
                </c:pt>
                <c:pt idx="2">
                  <c:v>0.97</c:v>
                </c:pt>
                <c:pt idx="3">
                  <c:v>0.97</c:v>
                </c:pt>
                <c:pt idx="4">
                  <c:v>0.97</c:v>
                </c:pt>
                <c:pt idx="5">
                  <c:v>0.97</c:v>
                </c:pt>
                <c:pt idx="6">
                  <c:v>0.97</c:v>
                </c:pt>
                <c:pt idx="7">
                  <c:v>0.97</c:v>
                </c:pt>
                <c:pt idx="8">
                  <c:v>0.97</c:v>
                </c:pt>
                <c:pt idx="9">
                  <c:v>0.97</c:v>
                </c:pt>
                <c:pt idx="10">
                  <c:v>0.97</c:v>
                </c:pt>
                <c:pt idx="11">
                  <c:v>0.97</c:v>
                </c:pt>
              </c:numCache>
            </c:numRef>
          </c:val>
          <c:smooth val="0"/>
          <c:extLst>
            <c:ext xmlns:c16="http://schemas.microsoft.com/office/drawing/2014/chart" uri="{C3380CC4-5D6E-409C-BE32-E72D297353CC}">
              <c16:uniqueId val="{00000001-58EE-4858-B5BE-9DF0B14DBD08}"/>
            </c:ext>
          </c:extLst>
        </c:ser>
        <c:dLbls>
          <c:showLegendKey val="0"/>
          <c:showVal val="0"/>
          <c:showCatName val="0"/>
          <c:showSerName val="0"/>
          <c:showPercent val="0"/>
          <c:showBubbleSize val="0"/>
        </c:dLbls>
        <c:marker val="1"/>
        <c:smooth val="0"/>
        <c:axId val="367805952"/>
        <c:axId val="367708416"/>
      </c:lineChart>
      <c:catAx>
        <c:axId val="36780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s-SV"/>
          </a:p>
        </c:txPr>
        <c:crossAx val="367708416"/>
        <c:crosses val="autoZero"/>
        <c:auto val="0"/>
        <c:lblAlgn val="ctr"/>
        <c:lblOffset val="100"/>
        <c:tickMarkSkip val="1"/>
        <c:noMultiLvlLbl val="0"/>
      </c:catAx>
      <c:valAx>
        <c:axId val="367708416"/>
        <c:scaling>
          <c:orientation val="minMax"/>
          <c:max val="1"/>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s-SV"/>
          </a:p>
        </c:txPr>
        <c:crossAx val="367805952"/>
        <c:crosses val="autoZero"/>
        <c:crossBetween val="between"/>
      </c:valAx>
      <c:dTable>
        <c:showHorzBorder val="1"/>
        <c:showVertBorder val="1"/>
        <c:showOutline val="1"/>
        <c:showKeys val="1"/>
        <c:spPr>
          <a:ln w="3175">
            <a:solidFill>
              <a:srgbClr val="000000"/>
            </a:solidFill>
            <a:prstDash val="solid"/>
          </a:ln>
        </c:spPr>
      </c:dTable>
      <c:spPr>
        <a:solidFill>
          <a:srgbClr val="C0C0C0"/>
        </a:solidFill>
        <a:ln w="12700">
          <a:solidFill>
            <a:srgbClr val="808080"/>
          </a:solidFill>
          <a:prstDash val="solid"/>
        </a:ln>
      </c:spPr>
    </c:plotArea>
    <c:legend>
      <c:legendPos val="b"/>
      <c:layout>
        <c:manualLayout>
          <c:xMode val="edge"/>
          <c:yMode val="edge"/>
          <c:x val="0.69202158643408063"/>
          <c:y val="2.2645542743541462E-2"/>
          <c:w val="0.27911750709157945"/>
          <c:h val="8.275862068965522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userShapes r:id="rId1"/>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s-MX" b="1"/>
              <a:t>RCSU - Densidad Demográfica Baja </a:t>
            </a:r>
          </a:p>
        </c:rich>
      </c:tx>
      <c:layout>
        <c:manualLayout>
          <c:xMode val="edge"/>
          <c:yMode val="edge"/>
          <c:x val="0.12848451229804222"/>
          <c:y val="2.0926314535076977E-2"/>
        </c:manualLayout>
      </c:layout>
      <c:overlay val="0"/>
      <c:spPr>
        <a:noFill/>
        <a:ln w="25400">
          <a:noFill/>
        </a:ln>
      </c:spPr>
    </c:title>
    <c:autoTitleDeleted val="0"/>
    <c:plotArea>
      <c:layout>
        <c:manualLayout>
          <c:layoutTarget val="inner"/>
          <c:xMode val="edge"/>
          <c:yMode val="edge"/>
          <c:x val="0.15019572951559851"/>
          <c:y val="0.16880353905525283"/>
          <c:w val="0.84785073280382639"/>
          <c:h val="0.65535186624333908"/>
        </c:manualLayout>
      </c:layout>
      <c:lineChart>
        <c:grouping val="standard"/>
        <c:varyColors val="0"/>
        <c:ser>
          <c:idx val="0"/>
          <c:order val="0"/>
          <c:tx>
            <c:strRef>
              <c:f>'C21'!$B$20</c:f>
              <c:strCache>
                <c:ptCount val="1"/>
                <c:pt idx="0">
                  <c:v>BAJA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'C21'!$C$20:$N$20</c:f>
              <c:numCache>
                <c:formatCode>0%</c:formatCode>
                <c:ptCount val="12"/>
              </c:numCache>
            </c:numRef>
          </c:val>
          <c:smooth val="0"/>
          <c:extLst>
            <c:ext xmlns:c16="http://schemas.microsoft.com/office/drawing/2014/chart" uri="{C3380CC4-5D6E-409C-BE32-E72D297353CC}">
              <c16:uniqueId val="{00000000-3809-4F38-A41B-16EEBD981BF4}"/>
            </c:ext>
          </c:extLst>
        </c:ser>
        <c:ser>
          <c:idx val="3"/>
          <c:order val="1"/>
          <c:tx>
            <c:strRef>
              <c:f>'C21'!$R$4</c:f>
              <c:strCache>
                <c:ptCount val="1"/>
                <c:pt idx="0">
                  <c:v>Limite</c:v>
                </c:pt>
              </c:strCache>
            </c:strRef>
          </c:tx>
          <c:spPr>
            <a:ln w="12700">
              <a:solidFill>
                <a:schemeClr val="accent2"/>
              </a:solidFill>
              <a:prstDash val="solid"/>
            </a:ln>
          </c:spPr>
          <c:marker>
            <c:symbol val="square"/>
            <c:size val="5"/>
            <c:spPr>
              <a:solidFill>
                <a:schemeClr val="accent2"/>
              </a:solidFill>
              <a:ln w="12700">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'C21'!$R$20:$AC$20</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smooth val="0"/>
          <c:extLst>
            <c:ext xmlns:c16="http://schemas.microsoft.com/office/drawing/2014/chart" uri="{C3380CC4-5D6E-409C-BE32-E72D297353CC}">
              <c16:uniqueId val="{00000001-3809-4F38-A41B-16EEBD981BF4}"/>
            </c:ext>
          </c:extLst>
        </c:ser>
        <c:dLbls>
          <c:showLegendKey val="0"/>
          <c:showVal val="0"/>
          <c:showCatName val="0"/>
          <c:showSerName val="0"/>
          <c:showPercent val="0"/>
          <c:showBubbleSize val="0"/>
        </c:dLbls>
        <c:marker val="1"/>
        <c:smooth val="0"/>
        <c:axId val="367808000"/>
        <c:axId val="367710720"/>
      </c:lineChart>
      <c:catAx>
        <c:axId val="367808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s-SV"/>
          </a:p>
        </c:txPr>
        <c:crossAx val="367710720"/>
        <c:crosses val="autoZero"/>
        <c:auto val="0"/>
        <c:lblAlgn val="ctr"/>
        <c:lblOffset val="100"/>
        <c:tickMarkSkip val="1"/>
        <c:noMultiLvlLbl val="0"/>
      </c:catAx>
      <c:valAx>
        <c:axId val="367710720"/>
        <c:scaling>
          <c:orientation val="minMax"/>
          <c:max val="1"/>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s-SV"/>
          </a:p>
        </c:txPr>
        <c:crossAx val="367808000"/>
        <c:crosses val="autoZero"/>
        <c:crossBetween val="between"/>
      </c:valAx>
      <c:dTable>
        <c:showHorzBorder val="1"/>
        <c:showVertBorder val="1"/>
        <c:showOutline val="1"/>
        <c:showKeys val="1"/>
        <c:spPr>
          <a:ln w="3175">
            <a:solidFill>
              <a:srgbClr val="000000"/>
            </a:solidFill>
            <a:prstDash val="solid"/>
          </a:ln>
        </c:spPr>
      </c:dTable>
      <c:spPr>
        <a:solidFill>
          <a:srgbClr val="C0C0C0"/>
        </a:solidFill>
        <a:ln w="12700">
          <a:solidFill>
            <a:srgbClr val="808080"/>
          </a:solidFill>
          <a:prstDash val="solid"/>
        </a:ln>
      </c:spPr>
    </c:plotArea>
    <c:legend>
      <c:legendPos val="b"/>
      <c:layout>
        <c:manualLayout>
          <c:xMode val="edge"/>
          <c:yMode val="edge"/>
          <c:x val="0.69202158643408063"/>
          <c:y val="2.2645542743541462E-2"/>
          <c:w val="0.27911750709157945"/>
          <c:h val="8.275862068965522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userShapes r:id="rId1"/>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s-MX"/>
              <a:t>IFE - Densidad Demográfica Media</a:t>
            </a:r>
          </a:p>
        </c:rich>
      </c:tx>
      <c:layout>
        <c:manualLayout>
          <c:xMode val="edge"/>
          <c:yMode val="edge"/>
          <c:x val="0.14002354920581214"/>
          <c:y val="3.0995176732751407E-2"/>
        </c:manualLayout>
      </c:layout>
      <c:overlay val="0"/>
      <c:spPr>
        <a:noFill/>
        <a:ln w="25400">
          <a:noFill/>
        </a:ln>
      </c:spPr>
    </c:title>
    <c:autoTitleDeleted val="0"/>
    <c:plotArea>
      <c:layout>
        <c:manualLayout>
          <c:layoutTarget val="inner"/>
          <c:xMode val="edge"/>
          <c:yMode val="edge"/>
          <c:x val="0.13279665736771984"/>
          <c:y val="0.14956119662553671"/>
          <c:w val="0.84005122556888501"/>
          <c:h val="0.68060759061995268"/>
        </c:manualLayout>
      </c:layout>
      <c:lineChart>
        <c:grouping val="standard"/>
        <c:varyColors val="0"/>
        <c:ser>
          <c:idx val="0"/>
          <c:order val="0"/>
          <c:tx>
            <c:strRef>
              <c:f>'C21'!$B$25</c:f>
              <c:strCache>
                <c:ptCount val="1"/>
                <c:pt idx="0">
                  <c:v>MEDIA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'C21'!$C$25:$N$25</c:f>
              <c:numCache>
                <c:formatCode>0.00%</c:formatCode>
                <c:ptCount val="12"/>
              </c:numCache>
            </c:numRef>
          </c:val>
          <c:smooth val="0"/>
          <c:extLst>
            <c:ext xmlns:c16="http://schemas.microsoft.com/office/drawing/2014/chart" uri="{C3380CC4-5D6E-409C-BE32-E72D297353CC}">
              <c16:uniqueId val="{00000000-80D3-4EF1-B827-B97A5D617A2B}"/>
            </c:ext>
          </c:extLst>
        </c:ser>
        <c:ser>
          <c:idx val="3"/>
          <c:order val="1"/>
          <c:tx>
            <c:strRef>
              <c:f>'C21'!$R$4</c:f>
              <c:strCache>
                <c:ptCount val="1"/>
                <c:pt idx="0">
                  <c:v>Limite</c:v>
                </c:pt>
              </c:strCache>
            </c:strRef>
          </c:tx>
          <c:spPr>
            <a:ln w="12700">
              <a:solidFill>
                <a:schemeClr val="accent2"/>
              </a:solidFill>
              <a:prstDash val="solid"/>
            </a:ln>
          </c:spPr>
          <c:marker>
            <c:symbol val="square"/>
            <c:size val="5"/>
            <c:spPr>
              <a:solidFill>
                <a:schemeClr val="accent2"/>
              </a:solidFill>
              <a:ln>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'C21'!$R$25:$AC$25</c:f>
              <c:numCache>
                <c:formatCode>0%</c:formatCode>
                <c:ptCount val="12"/>
                <c:pt idx="0">
                  <c:v>0.03</c:v>
                </c:pt>
                <c:pt idx="1">
                  <c:v>0.03</c:v>
                </c:pt>
                <c:pt idx="2">
                  <c:v>0.03</c:v>
                </c:pt>
                <c:pt idx="3">
                  <c:v>0.03</c:v>
                </c:pt>
                <c:pt idx="4">
                  <c:v>0.03</c:v>
                </c:pt>
                <c:pt idx="5">
                  <c:v>0.03</c:v>
                </c:pt>
                <c:pt idx="6">
                  <c:v>0.03</c:v>
                </c:pt>
                <c:pt idx="7">
                  <c:v>0.03</c:v>
                </c:pt>
                <c:pt idx="8">
                  <c:v>0.03</c:v>
                </c:pt>
                <c:pt idx="9">
                  <c:v>0.03</c:v>
                </c:pt>
                <c:pt idx="10">
                  <c:v>0.03</c:v>
                </c:pt>
                <c:pt idx="11">
                  <c:v>0.03</c:v>
                </c:pt>
              </c:numCache>
            </c:numRef>
          </c:val>
          <c:smooth val="0"/>
          <c:extLst>
            <c:ext xmlns:c16="http://schemas.microsoft.com/office/drawing/2014/chart" uri="{C3380CC4-5D6E-409C-BE32-E72D297353CC}">
              <c16:uniqueId val="{00000001-80D3-4EF1-B827-B97A5D617A2B}"/>
            </c:ext>
          </c:extLst>
        </c:ser>
        <c:dLbls>
          <c:showLegendKey val="0"/>
          <c:showVal val="0"/>
          <c:showCatName val="0"/>
          <c:showSerName val="0"/>
          <c:showPercent val="0"/>
          <c:showBubbleSize val="0"/>
        </c:dLbls>
        <c:marker val="1"/>
        <c:smooth val="0"/>
        <c:axId val="367344128"/>
        <c:axId val="367713024"/>
      </c:lineChart>
      <c:catAx>
        <c:axId val="367344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Narrow"/>
                <a:ea typeface="Arial Narrow"/>
                <a:cs typeface="Arial Narrow"/>
              </a:defRPr>
            </a:pPr>
            <a:endParaRPr lang="es-SV"/>
          </a:p>
        </c:txPr>
        <c:crossAx val="367713024"/>
        <c:crosses val="autoZero"/>
        <c:auto val="0"/>
        <c:lblAlgn val="ctr"/>
        <c:lblOffset val="100"/>
        <c:tickMarkSkip val="1"/>
        <c:noMultiLvlLbl val="0"/>
      </c:catAx>
      <c:valAx>
        <c:axId val="367713024"/>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SV"/>
          </a:p>
        </c:txPr>
        <c:crossAx val="367344128"/>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Narrow"/>
                <a:ea typeface="Arial Narrow"/>
                <a:cs typeface="Arial Narrow"/>
              </a:defRPr>
            </a:pPr>
            <a:endParaRPr lang="es-SV"/>
          </a:p>
        </c:txPr>
      </c:dTable>
      <c:spPr>
        <a:solidFill>
          <a:srgbClr val="C0C0C0"/>
        </a:solidFill>
        <a:ln w="12700">
          <a:solidFill>
            <a:srgbClr val="808080"/>
          </a:solidFill>
          <a:prstDash val="solid"/>
        </a:ln>
      </c:spPr>
    </c:plotArea>
    <c:legend>
      <c:legendPos val="b"/>
      <c:layout>
        <c:manualLayout>
          <c:xMode val="edge"/>
          <c:yMode val="edge"/>
          <c:x val="0.69545907566639387"/>
          <c:y val="3.6450254973750366E-2"/>
          <c:w val="0.24385273575395763"/>
          <c:h val="8.2758620689655227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userShapes r:id="rId1"/>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s-MX"/>
              <a:t>IFE - Densidad Demográfica Baja</a:t>
            </a:r>
          </a:p>
        </c:rich>
      </c:tx>
      <c:layout>
        <c:manualLayout>
          <c:xMode val="edge"/>
          <c:yMode val="edge"/>
          <c:x val="0.14002354920581214"/>
          <c:y val="3.0995176732751407E-2"/>
        </c:manualLayout>
      </c:layout>
      <c:overlay val="0"/>
      <c:spPr>
        <a:noFill/>
        <a:ln w="25400">
          <a:noFill/>
        </a:ln>
      </c:spPr>
    </c:title>
    <c:autoTitleDeleted val="0"/>
    <c:plotArea>
      <c:layout>
        <c:manualLayout>
          <c:layoutTarget val="inner"/>
          <c:xMode val="edge"/>
          <c:yMode val="edge"/>
          <c:x val="0.13279665736771984"/>
          <c:y val="0.14956119662553671"/>
          <c:w val="0.84005122556888501"/>
          <c:h val="0.68060759061995268"/>
        </c:manualLayout>
      </c:layout>
      <c:lineChart>
        <c:grouping val="standard"/>
        <c:varyColors val="0"/>
        <c:ser>
          <c:idx val="0"/>
          <c:order val="0"/>
          <c:tx>
            <c:strRef>
              <c:f>'C21'!$B$26</c:f>
              <c:strCache>
                <c:ptCount val="1"/>
                <c:pt idx="0">
                  <c:v>BAJA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'C21'!$C$26:$N$26</c:f>
              <c:numCache>
                <c:formatCode>0.00%</c:formatCode>
                <c:ptCount val="12"/>
              </c:numCache>
            </c:numRef>
          </c:val>
          <c:smooth val="0"/>
          <c:extLst>
            <c:ext xmlns:c16="http://schemas.microsoft.com/office/drawing/2014/chart" uri="{C3380CC4-5D6E-409C-BE32-E72D297353CC}">
              <c16:uniqueId val="{00000000-E5F5-4D19-A405-95D23568A902}"/>
            </c:ext>
          </c:extLst>
        </c:ser>
        <c:ser>
          <c:idx val="3"/>
          <c:order val="1"/>
          <c:tx>
            <c:strRef>
              <c:f>'C21'!$R$4</c:f>
              <c:strCache>
                <c:ptCount val="1"/>
                <c:pt idx="0">
                  <c:v>Limite</c:v>
                </c:pt>
              </c:strCache>
            </c:strRef>
          </c:tx>
          <c:spPr>
            <a:ln w="12700">
              <a:solidFill>
                <a:schemeClr val="accent2"/>
              </a:solidFill>
              <a:prstDash val="solid"/>
            </a:ln>
          </c:spPr>
          <c:marker>
            <c:symbol val="square"/>
            <c:size val="5"/>
            <c:spPr>
              <a:solidFill>
                <a:schemeClr val="accent2"/>
              </a:solidFill>
              <a:ln>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'C21'!$R$26:$AC$26</c:f>
              <c:numCache>
                <c:formatCode>0%</c:formatCode>
                <c:ptCount val="12"/>
                <c:pt idx="0">
                  <c:v>0.05</c:v>
                </c:pt>
                <c:pt idx="1">
                  <c:v>0.05</c:v>
                </c:pt>
                <c:pt idx="2">
                  <c:v>0.05</c:v>
                </c:pt>
                <c:pt idx="3">
                  <c:v>0.05</c:v>
                </c:pt>
                <c:pt idx="4">
                  <c:v>0.05</c:v>
                </c:pt>
                <c:pt idx="5">
                  <c:v>0.05</c:v>
                </c:pt>
                <c:pt idx="6">
                  <c:v>0.05</c:v>
                </c:pt>
                <c:pt idx="7">
                  <c:v>0.05</c:v>
                </c:pt>
                <c:pt idx="8">
                  <c:v>0.05</c:v>
                </c:pt>
                <c:pt idx="9">
                  <c:v>0.05</c:v>
                </c:pt>
                <c:pt idx="10">
                  <c:v>0.05</c:v>
                </c:pt>
                <c:pt idx="11">
                  <c:v>0.05</c:v>
                </c:pt>
              </c:numCache>
            </c:numRef>
          </c:val>
          <c:smooth val="0"/>
          <c:extLst>
            <c:ext xmlns:c16="http://schemas.microsoft.com/office/drawing/2014/chart" uri="{C3380CC4-5D6E-409C-BE32-E72D297353CC}">
              <c16:uniqueId val="{00000001-E5F5-4D19-A405-95D23568A902}"/>
            </c:ext>
          </c:extLst>
        </c:ser>
        <c:dLbls>
          <c:showLegendKey val="0"/>
          <c:showVal val="0"/>
          <c:showCatName val="0"/>
          <c:showSerName val="0"/>
          <c:showPercent val="0"/>
          <c:showBubbleSize val="0"/>
        </c:dLbls>
        <c:marker val="1"/>
        <c:smooth val="0"/>
        <c:axId val="368006656"/>
        <c:axId val="370411200"/>
      </c:lineChart>
      <c:catAx>
        <c:axId val="368006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Narrow"/>
                <a:ea typeface="Arial Narrow"/>
                <a:cs typeface="Arial Narrow"/>
              </a:defRPr>
            </a:pPr>
            <a:endParaRPr lang="es-SV"/>
          </a:p>
        </c:txPr>
        <c:crossAx val="370411200"/>
        <c:crosses val="autoZero"/>
        <c:auto val="0"/>
        <c:lblAlgn val="ctr"/>
        <c:lblOffset val="100"/>
        <c:tickMarkSkip val="1"/>
        <c:noMultiLvlLbl val="0"/>
      </c:catAx>
      <c:valAx>
        <c:axId val="37041120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SV"/>
          </a:p>
        </c:txPr>
        <c:crossAx val="368006656"/>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Narrow"/>
                <a:ea typeface="Arial Narrow"/>
                <a:cs typeface="Arial Narrow"/>
              </a:defRPr>
            </a:pPr>
            <a:endParaRPr lang="es-SV"/>
          </a:p>
        </c:txPr>
      </c:dTable>
      <c:spPr>
        <a:solidFill>
          <a:srgbClr val="C0C0C0"/>
        </a:solidFill>
        <a:ln w="12700">
          <a:solidFill>
            <a:srgbClr val="808080"/>
          </a:solidFill>
          <a:prstDash val="solid"/>
        </a:ln>
      </c:spPr>
    </c:plotArea>
    <c:legend>
      <c:legendPos val="b"/>
      <c:layout>
        <c:manualLayout>
          <c:xMode val="edge"/>
          <c:yMode val="edge"/>
          <c:x val="0.69545907566639387"/>
          <c:y val="3.6450254973750366E-2"/>
          <c:w val="0.24385273575395763"/>
          <c:h val="8.2758620689655227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userShapes r:id="rId1"/>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73264169570002"/>
          <c:y val="0.11537813227971641"/>
          <c:w val="0.83945022218597309"/>
          <c:h val="0.73264892059328879"/>
        </c:manualLayout>
      </c:layout>
      <c:lineChart>
        <c:grouping val="standard"/>
        <c:varyColors val="0"/>
        <c:ser>
          <c:idx val="1"/>
          <c:order val="0"/>
          <c:tx>
            <c:strRef>
              <c:f>'C21'!$A$35</c:f>
              <c:strCache>
                <c:ptCount val="1"/>
                <c:pt idx="0">
                  <c:v>PRUc</c:v>
                </c:pt>
              </c:strCache>
            </c:strRef>
          </c:tx>
          <c:spPr>
            <a:ln w="12700">
              <a:solidFill>
                <a:schemeClr val="tx2"/>
              </a:solidFill>
              <a:prstDash val="solid"/>
            </a:ln>
          </c:spPr>
          <c:marker>
            <c:symbol val="square"/>
            <c:size val="5"/>
            <c:spPr>
              <a:solidFill>
                <a:schemeClr val="tx2"/>
              </a:solidFill>
              <a:ln>
                <a:solidFill>
                  <a:schemeClr val="tx2"/>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'C21'!$C$35:$N$35</c:f>
              <c:numCache>
                <c:formatCode>0.00</c:formatCode>
                <c:ptCount val="12"/>
              </c:numCache>
            </c:numRef>
          </c:val>
          <c:smooth val="0"/>
          <c:extLst>
            <c:ext xmlns:c16="http://schemas.microsoft.com/office/drawing/2014/chart" uri="{C3380CC4-5D6E-409C-BE32-E72D297353CC}">
              <c16:uniqueId val="{00000000-E491-43A1-8165-14653D96E321}"/>
            </c:ext>
          </c:extLst>
        </c:ser>
        <c:ser>
          <c:idx val="3"/>
          <c:order val="1"/>
          <c:tx>
            <c:strRef>
              <c:f>'C21'!$R$4</c:f>
              <c:strCache>
                <c:ptCount val="1"/>
                <c:pt idx="0">
                  <c:v>Limite</c:v>
                </c:pt>
              </c:strCache>
            </c:strRef>
          </c:tx>
          <c:spPr>
            <a:ln w="12700">
              <a:solidFill>
                <a:schemeClr val="accent2"/>
              </a:solidFill>
              <a:prstDash val="solid"/>
            </a:ln>
          </c:spPr>
          <c:marker>
            <c:symbol val="square"/>
            <c:size val="5"/>
            <c:spPr>
              <a:solidFill>
                <a:schemeClr val="accent2"/>
              </a:solidFill>
              <a:ln>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'C21'!$R$35:$AC$35</c:f>
              <c:numCache>
                <c:formatCode>0%</c:formatCode>
                <c:ptCount val="12"/>
                <c:pt idx="0">
                  <c:v>0.02</c:v>
                </c:pt>
                <c:pt idx="1">
                  <c:v>0.02</c:v>
                </c:pt>
                <c:pt idx="2">
                  <c:v>0.02</c:v>
                </c:pt>
                <c:pt idx="3">
                  <c:v>0.02</c:v>
                </c:pt>
                <c:pt idx="4">
                  <c:v>0.02</c:v>
                </c:pt>
                <c:pt idx="5">
                  <c:v>0.02</c:v>
                </c:pt>
                <c:pt idx="6">
                  <c:v>0.02</c:v>
                </c:pt>
                <c:pt idx="7">
                  <c:v>0.02</c:v>
                </c:pt>
                <c:pt idx="8">
                  <c:v>0.02</c:v>
                </c:pt>
                <c:pt idx="9">
                  <c:v>0.02</c:v>
                </c:pt>
                <c:pt idx="10">
                  <c:v>0.02</c:v>
                </c:pt>
                <c:pt idx="11">
                  <c:v>0.02</c:v>
                </c:pt>
              </c:numCache>
            </c:numRef>
          </c:val>
          <c:smooth val="0"/>
          <c:extLst>
            <c:ext xmlns:c16="http://schemas.microsoft.com/office/drawing/2014/chart" uri="{C3380CC4-5D6E-409C-BE32-E72D297353CC}">
              <c16:uniqueId val="{00000001-E491-43A1-8165-14653D96E321}"/>
            </c:ext>
          </c:extLst>
        </c:ser>
        <c:dLbls>
          <c:showLegendKey val="0"/>
          <c:showVal val="0"/>
          <c:showCatName val="0"/>
          <c:showSerName val="0"/>
          <c:showPercent val="0"/>
          <c:showBubbleSize val="0"/>
        </c:dLbls>
        <c:marker val="1"/>
        <c:smooth val="0"/>
        <c:axId val="368007168"/>
        <c:axId val="370413504"/>
      </c:lineChart>
      <c:catAx>
        <c:axId val="368007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Narrow"/>
                <a:ea typeface="Arial Narrow"/>
                <a:cs typeface="Arial Narrow"/>
              </a:defRPr>
            </a:pPr>
            <a:endParaRPr lang="es-SV"/>
          </a:p>
        </c:txPr>
        <c:crossAx val="370413504"/>
        <c:crosses val="autoZero"/>
        <c:auto val="0"/>
        <c:lblAlgn val="ctr"/>
        <c:lblOffset val="100"/>
        <c:tickMarkSkip val="1"/>
        <c:noMultiLvlLbl val="0"/>
      </c:catAx>
      <c:valAx>
        <c:axId val="370413504"/>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SV"/>
          </a:p>
        </c:txPr>
        <c:crossAx val="368007168"/>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Narrow"/>
                <a:ea typeface="Arial Narrow"/>
                <a:cs typeface="Arial Narrow"/>
              </a:defRPr>
            </a:pPr>
            <a:endParaRPr lang="es-SV"/>
          </a:p>
        </c:txPr>
      </c:dTable>
      <c:spPr>
        <a:solidFill>
          <a:srgbClr val="C0C0C0"/>
        </a:solidFill>
        <a:ln w="12700">
          <a:solidFill>
            <a:srgbClr val="808080"/>
          </a:solidFill>
          <a:prstDash val="solid"/>
        </a:ln>
      </c:spPr>
    </c:plotArea>
    <c:legend>
      <c:legendPos val="b"/>
      <c:layout>
        <c:manualLayout>
          <c:xMode val="edge"/>
          <c:yMode val="edge"/>
          <c:x val="0.74162452560901881"/>
          <c:y val="1.0717933850028151E-2"/>
          <c:w val="0.2151164437778611"/>
          <c:h val="8.3333697871099455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userShapes r:id="rId1"/>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73264169570002"/>
          <c:y val="0.11537813227971641"/>
          <c:w val="0.83945022218597309"/>
          <c:h val="0.73264892059328879"/>
        </c:manualLayout>
      </c:layout>
      <c:lineChart>
        <c:grouping val="standard"/>
        <c:varyColors val="0"/>
        <c:ser>
          <c:idx val="1"/>
          <c:order val="0"/>
          <c:tx>
            <c:strRef>
              <c:f>'C21'!$A$36</c:f>
              <c:strCache>
                <c:ptCount val="1"/>
                <c:pt idx="0">
                  <c:v>PRUt</c:v>
                </c:pt>
              </c:strCache>
            </c:strRef>
          </c:tx>
          <c:spPr>
            <a:ln w="12700">
              <a:solidFill>
                <a:schemeClr val="tx2"/>
              </a:solidFill>
              <a:prstDash val="solid"/>
            </a:ln>
          </c:spPr>
          <c:marker>
            <c:symbol val="square"/>
            <c:size val="5"/>
            <c:spPr>
              <a:solidFill>
                <a:schemeClr val="tx2"/>
              </a:solidFill>
              <a:ln>
                <a:solidFill>
                  <a:schemeClr val="tx2"/>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'C21'!$C$36:$N$36</c:f>
              <c:numCache>
                <c:formatCode>0.00</c:formatCode>
                <c:ptCount val="12"/>
              </c:numCache>
            </c:numRef>
          </c:val>
          <c:smooth val="0"/>
          <c:extLst>
            <c:ext xmlns:c16="http://schemas.microsoft.com/office/drawing/2014/chart" uri="{C3380CC4-5D6E-409C-BE32-E72D297353CC}">
              <c16:uniqueId val="{00000000-BED3-4C51-8612-7863D2CD1941}"/>
            </c:ext>
          </c:extLst>
        </c:ser>
        <c:ser>
          <c:idx val="3"/>
          <c:order val="1"/>
          <c:tx>
            <c:strRef>
              <c:f>'C21'!$R$4</c:f>
              <c:strCache>
                <c:ptCount val="1"/>
                <c:pt idx="0">
                  <c:v>Limite</c:v>
                </c:pt>
              </c:strCache>
            </c:strRef>
          </c:tx>
          <c:spPr>
            <a:ln w="12700">
              <a:solidFill>
                <a:schemeClr val="accent2"/>
              </a:solidFill>
              <a:prstDash val="solid"/>
            </a:ln>
          </c:spPr>
          <c:marker>
            <c:symbol val="square"/>
            <c:size val="5"/>
            <c:spPr>
              <a:solidFill>
                <a:schemeClr val="accent2"/>
              </a:solidFill>
              <a:ln>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'C21'!$R$36:$AC$36</c:f>
              <c:numCache>
                <c:formatCode>0%</c:formatCode>
                <c:ptCount val="12"/>
                <c:pt idx="0">
                  <c:v>0.03</c:v>
                </c:pt>
                <c:pt idx="1">
                  <c:v>0.03</c:v>
                </c:pt>
                <c:pt idx="2">
                  <c:v>0.03</c:v>
                </c:pt>
                <c:pt idx="3">
                  <c:v>0.03</c:v>
                </c:pt>
                <c:pt idx="4">
                  <c:v>0.03</c:v>
                </c:pt>
                <c:pt idx="5">
                  <c:v>0.03</c:v>
                </c:pt>
                <c:pt idx="6">
                  <c:v>0.03</c:v>
                </c:pt>
                <c:pt idx="7">
                  <c:v>0.03</c:v>
                </c:pt>
                <c:pt idx="8">
                  <c:v>0.03</c:v>
                </c:pt>
                <c:pt idx="9">
                  <c:v>0.03</c:v>
                </c:pt>
                <c:pt idx="10">
                  <c:v>0.03</c:v>
                </c:pt>
                <c:pt idx="11">
                  <c:v>0.03</c:v>
                </c:pt>
              </c:numCache>
            </c:numRef>
          </c:val>
          <c:smooth val="0"/>
          <c:extLst>
            <c:ext xmlns:c16="http://schemas.microsoft.com/office/drawing/2014/chart" uri="{C3380CC4-5D6E-409C-BE32-E72D297353CC}">
              <c16:uniqueId val="{00000001-BED3-4C51-8612-7863D2CD1941}"/>
            </c:ext>
          </c:extLst>
        </c:ser>
        <c:dLbls>
          <c:showLegendKey val="0"/>
          <c:showVal val="0"/>
          <c:showCatName val="0"/>
          <c:showSerName val="0"/>
          <c:showPercent val="0"/>
          <c:showBubbleSize val="0"/>
        </c:dLbls>
        <c:marker val="1"/>
        <c:smooth val="0"/>
        <c:axId val="368005120"/>
        <c:axId val="370415232"/>
      </c:lineChart>
      <c:catAx>
        <c:axId val="368005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Narrow"/>
                <a:ea typeface="Arial Narrow"/>
                <a:cs typeface="Arial Narrow"/>
              </a:defRPr>
            </a:pPr>
            <a:endParaRPr lang="es-SV"/>
          </a:p>
        </c:txPr>
        <c:crossAx val="370415232"/>
        <c:crosses val="autoZero"/>
        <c:auto val="0"/>
        <c:lblAlgn val="ctr"/>
        <c:lblOffset val="100"/>
        <c:tickMarkSkip val="1"/>
        <c:noMultiLvlLbl val="0"/>
      </c:catAx>
      <c:valAx>
        <c:axId val="37041523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SV"/>
          </a:p>
        </c:txPr>
        <c:crossAx val="368005120"/>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Narrow"/>
                <a:ea typeface="Arial Narrow"/>
                <a:cs typeface="Arial Narrow"/>
              </a:defRPr>
            </a:pPr>
            <a:endParaRPr lang="es-SV"/>
          </a:p>
        </c:txPr>
      </c:dTable>
      <c:spPr>
        <a:solidFill>
          <a:srgbClr val="C0C0C0"/>
        </a:solidFill>
        <a:ln w="12700">
          <a:solidFill>
            <a:srgbClr val="808080"/>
          </a:solidFill>
          <a:prstDash val="solid"/>
        </a:ln>
      </c:spPr>
    </c:plotArea>
    <c:legend>
      <c:legendPos val="b"/>
      <c:layout>
        <c:manualLayout>
          <c:xMode val="edge"/>
          <c:yMode val="edge"/>
          <c:x val="0.74162452560901881"/>
          <c:y val="1.0717933850028151E-2"/>
          <c:w val="0.2151164437778611"/>
          <c:h val="8.3333697871099455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r>
              <a:rPr lang="es-ES">
                <a:solidFill>
                  <a:srgbClr val="FFFF00"/>
                </a:solidFill>
              </a:rPr>
              <a:t>SAIDI RURAL</a:t>
            </a:r>
          </a:p>
        </c:rich>
      </c:tx>
      <c:layout>
        <c:manualLayout>
          <c:xMode val="edge"/>
          <c:yMode val="edge"/>
          <c:x val="0.77757252812314981"/>
          <c:y val="0"/>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endParaRPr lang="es-SV"/>
        </a:p>
      </c:txPr>
    </c:title>
    <c:autoTitleDeleted val="0"/>
    <c:plotArea>
      <c:layout>
        <c:manualLayout>
          <c:layoutTarget val="inner"/>
          <c:xMode val="edge"/>
          <c:yMode val="edge"/>
          <c:x val="0.3387454136472583"/>
          <c:y val="0.1270365333487655"/>
          <c:w val="0.6612545863527417"/>
          <c:h val="0.58359318352799405"/>
        </c:manualLayout>
      </c:layout>
      <c:lineChart>
        <c:grouping val="standard"/>
        <c:varyColors val="0"/>
        <c:ser>
          <c:idx val="2"/>
          <c:order val="0"/>
          <c:tx>
            <c:strRef>
              <c:f>'C19'!$A$72</c:f>
              <c:strCache>
                <c:ptCount val="1"/>
                <c:pt idx="0">
                  <c:v>SAIDI Rural</c:v>
                </c:pt>
              </c:strCache>
            </c:strRef>
          </c:tx>
          <c:spPr>
            <a:ln w="34925" cap="rnd">
              <a:solidFill>
                <a:srgbClr val="FFFF00"/>
              </a:solidFill>
              <a:round/>
            </a:ln>
            <a:effectLst>
              <a:outerShdw blurRad="40000" dist="23000" dir="5400000" rotWithShape="0">
                <a:srgbClr val="000000">
                  <a:alpha val="35000"/>
                </a:srgbClr>
              </a:outerShdw>
            </a:effectLst>
          </c:spPr>
          <c:marker>
            <c:symbol val="none"/>
          </c:marker>
          <c:cat>
            <c:strRef>
              <c:f>'C19'!$B$66:$M$66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'C19'!$B$72:$M$72</c:f>
              <c:numCache>
                <c:formatCode>0.00</c:formatCode>
                <c:ptCount val="12"/>
              </c:numCache>
            </c:numRef>
          </c:val>
          <c:smooth val="0"/>
          <c:extLst>
            <c:ext xmlns:c16="http://schemas.microsoft.com/office/drawing/2014/chart" uri="{C3380CC4-5D6E-409C-BE32-E72D297353CC}">
              <c16:uniqueId val="{00000000-388E-4D70-9507-9FADF14E11AF}"/>
            </c:ext>
          </c:extLst>
        </c:ser>
        <c:ser>
          <c:idx val="1"/>
          <c:order val="1"/>
          <c:tx>
            <c:strRef>
              <c:f>'C19'!$N$66</c:f>
              <c:strCache>
                <c:ptCount val="1"/>
                <c:pt idx="0">
                  <c:v>Limites</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strRef>
              <c:f>'C19'!$B$66:$M$66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'C19'!$N$72:$Y$72</c:f>
              <c:numCache>
                <c:formatCode>0.00</c:formatCode>
                <c:ptCount val="12"/>
                <c:pt idx="0">
                  <c:v>24</c:v>
                </c:pt>
                <c:pt idx="1">
                  <c:v>24</c:v>
                </c:pt>
                <c:pt idx="2">
                  <c:v>24</c:v>
                </c:pt>
                <c:pt idx="3">
                  <c:v>24</c:v>
                </c:pt>
                <c:pt idx="4">
                  <c:v>24</c:v>
                </c:pt>
                <c:pt idx="5">
                  <c:v>24</c:v>
                </c:pt>
                <c:pt idx="6">
                  <c:v>24</c:v>
                </c:pt>
                <c:pt idx="7">
                  <c:v>24</c:v>
                </c:pt>
                <c:pt idx="8">
                  <c:v>24</c:v>
                </c:pt>
                <c:pt idx="9">
                  <c:v>24</c:v>
                </c:pt>
                <c:pt idx="10">
                  <c:v>24</c:v>
                </c:pt>
                <c:pt idx="11">
                  <c:v>24</c:v>
                </c:pt>
              </c:numCache>
            </c:numRef>
          </c:val>
          <c:smooth val="0"/>
          <c:extLst>
            <c:ext xmlns:c16="http://schemas.microsoft.com/office/drawing/2014/chart" uri="{C3380CC4-5D6E-409C-BE32-E72D297353CC}">
              <c16:uniqueId val="{00000001-388E-4D70-9507-9FADF14E11AF}"/>
            </c:ext>
          </c:extLst>
        </c:ser>
        <c:dLbls>
          <c:showLegendKey val="0"/>
          <c:showVal val="0"/>
          <c:showCatName val="0"/>
          <c:showSerName val="0"/>
          <c:showPercent val="0"/>
          <c:showBubbleSize val="0"/>
        </c:dLbls>
        <c:smooth val="0"/>
        <c:axId val="233860608"/>
        <c:axId val="301398784"/>
      </c:lineChart>
      <c:catAx>
        <c:axId val="23386060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301398784"/>
        <c:crosses val="autoZero"/>
        <c:auto val="1"/>
        <c:lblAlgn val="ctr"/>
        <c:lblOffset val="100"/>
        <c:noMultiLvlLbl val="0"/>
      </c:catAx>
      <c:valAx>
        <c:axId val="301398784"/>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33860608"/>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SV"/>
          </a:p>
        </c:txPr>
      </c:dTable>
      <c:spPr>
        <a:noFill/>
        <a:ln>
          <a:solidFill>
            <a:schemeClr val="bg1"/>
          </a:solid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solidFill>
        <a:srgbClr val="FFFF00"/>
      </a:solidFill>
    </a:ln>
    <a:effectLst/>
  </c:spPr>
  <c:txPr>
    <a:bodyPr/>
    <a:lstStyle/>
    <a:p>
      <a:pPr>
        <a:defRPr/>
      </a:pPr>
      <a:endParaRPr lang="es-SV"/>
    </a:p>
  </c:txPr>
  <c:printSettings>
    <c:headerFooter alignWithMargins="0"/>
    <c:pageMargins b="1" l="0.75000000000000266" r="0.75000000000000266" t="1" header="0" footer="0"/>
    <c:pageSetup paperSize="138"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r>
              <a:rPr lang="es-ES" sz="1600" baseline="0">
                <a:solidFill>
                  <a:srgbClr val="FFFF00"/>
                </a:solidFill>
              </a:rPr>
              <a:t>SAIFI URBANO</a:t>
            </a:r>
            <a:endParaRPr lang="es-ES" sz="1600">
              <a:solidFill>
                <a:srgbClr val="FFFF00"/>
              </a:solidFill>
            </a:endParaRPr>
          </a:p>
        </c:rich>
      </c:tx>
      <c:layout>
        <c:manualLayout>
          <c:xMode val="edge"/>
          <c:yMode val="edge"/>
          <c:x val="0.72934289963310528"/>
          <c:y val="5.1557944626956873E-3"/>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endParaRPr lang="es-SV"/>
        </a:p>
      </c:txPr>
    </c:title>
    <c:autoTitleDeleted val="0"/>
    <c:plotArea>
      <c:layout>
        <c:manualLayout>
          <c:layoutTarget val="inner"/>
          <c:xMode val="edge"/>
          <c:yMode val="edge"/>
          <c:x val="0.3387454136472583"/>
          <c:y val="0.1270365333487655"/>
          <c:w val="0.6612545863527417"/>
          <c:h val="0.58359318352799405"/>
        </c:manualLayout>
      </c:layout>
      <c:lineChart>
        <c:grouping val="standard"/>
        <c:varyColors val="0"/>
        <c:ser>
          <c:idx val="0"/>
          <c:order val="0"/>
          <c:tx>
            <c:strRef>
              <c:f>'C19'!$A$73</c:f>
              <c:strCache>
                <c:ptCount val="1"/>
                <c:pt idx="0">
                  <c:v>SAIFI Urbano</c:v>
                </c:pt>
              </c:strCache>
            </c:strRef>
          </c:tx>
          <c:spPr>
            <a:ln w="34925" cap="rnd">
              <a:solidFill>
                <a:srgbClr val="FFFF00"/>
              </a:solidFill>
              <a:round/>
            </a:ln>
            <a:effectLst>
              <a:outerShdw blurRad="40000" dist="23000" dir="5400000" rotWithShape="0">
                <a:srgbClr val="000000">
                  <a:alpha val="35000"/>
                </a:srgbClr>
              </a:outerShdw>
            </a:effectLst>
          </c:spPr>
          <c:marker>
            <c:symbol val="none"/>
          </c:marker>
          <c:cat>
            <c:strRef>
              <c:f>'C19'!$B$66:$M$66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'C19'!$B$73:$M$73</c:f>
              <c:numCache>
                <c:formatCode>0.00</c:formatCode>
                <c:ptCount val="12"/>
              </c:numCache>
            </c:numRef>
          </c:val>
          <c:smooth val="0"/>
          <c:extLst>
            <c:ext xmlns:c16="http://schemas.microsoft.com/office/drawing/2014/chart" uri="{C3380CC4-5D6E-409C-BE32-E72D297353CC}">
              <c16:uniqueId val="{00000000-3845-4AD3-B6E6-45ED9E5AD3CD}"/>
            </c:ext>
          </c:extLst>
        </c:ser>
        <c:ser>
          <c:idx val="1"/>
          <c:order val="1"/>
          <c:tx>
            <c:strRef>
              <c:f>'C19'!$N$66</c:f>
              <c:strCache>
                <c:ptCount val="1"/>
                <c:pt idx="0">
                  <c:v>Limites</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strRef>
              <c:f>'C19'!$B$66:$M$66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'C19'!$N$73:$Y$73</c:f>
              <c:numCache>
                <c:formatCode>0.00</c:formatCode>
                <c:ptCount val="12"/>
                <c:pt idx="0">
                  <c:v>14</c:v>
                </c:pt>
                <c:pt idx="1">
                  <c:v>14</c:v>
                </c:pt>
                <c:pt idx="2">
                  <c:v>14</c:v>
                </c:pt>
                <c:pt idx="3">
                  <c:v>14</c:v>
                </c:pt>
                <c:pt idx="4">
                  <c:v>14</c:v>
                </c:pt>
                <c:pt idx="5">
                  <c:v>14</c:v>
                </c:pt>
                <c:pt idx="6">
                  <c:v>14</c:v>
                </c:pt>
                <c:pt idx="7">
                  <c:v>14</c:v>
                </c:pt>
                <c:pt idx="8">
                  <c:v>14</c:v>
                </c:pt>
                <c:pt idx="9">
                  <c:v>14</c:v>
                </c:pt>
                <c:pt idx="10">
                  <c:v>14</c:v>
                </c:pt>
                <c:pt idx="11">
                  <c:v>14</c:v>
                </c:pt>
              </c:numCache>
            </c:numRef>
          </c:val>
          <c:smooth val="0"/>
          <c:extLst>
            <c:ext xmlns:c16="http://schemas.microsoft.com/office/drawing/2014/chart" uri="{C3380CC4-5D6E-409C-BE32-E72D297353CC}">
              <c16:uniqueId val="{00000001-3845-4AD3-B6E6-45ED9E5AD3CD}"/>
            </c:ext>
          </c:extLst>
        </c:ser>
        <c:dLbls>
          <c:showLegendKey val="0"/>
          <c:showVal val="0"/>
          <c:showCatName val="0"/>
          <c:showSerName val="0"/>
          <c:showPercent val="0"/>
          <c:showBubbleSize val="0"/>
        </c:dLbls>
        <c:smooth val="0"/>
        <c:axId val="234030080"/>
        <c:axId val="301458560"/>
      </c:lineChart>
      <c:catAx>
        <c:axId val="23403008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301458560"/>
        <c:crosses val="autoZero"/>
        <c:auto val="1"/>
        <c:lblAlgn val="ctr"/>
        <c:lblOffset val="100"/>
        <c:noMultiLvlLbl val="0"/>
      </c:catAx>
      <c:valAx>
        <c:axId val="301458560"/>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34030080"/>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SV"/>
          </a:p>
        </c:txPr>
      </c:dTable>
      <c:spPr>
        <a:noFill/>
        <a:ln>
          <a:solidFill>
            <a:schemeClr val="bg1"/>
          </a:solid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solidFill>
        <a:srgbClr val="FFFF00"/>
      </a:solidFill>
    </a:ln>
    <a:effectLst/>
  </c:spPr>
  <c:txPr>
    <a:bodyPr/>
    <a:lstStyle/>
    <a:p>
      <a:pPr>
        <a:defRPr/>
      </a:pPr>
      <a:endParaRPr lang="es-SV"/>
    </a:p>
  </c:txPr>
  <c:printSettings>
    <c:headerFooter alignWithMargins="0"/>
    <c:pageMargins b="1" l="0.75000000000000266" r="0.75000000000000266" t="1" header="0" footer="0"/>
    <c:pageSetup paperSize="138"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r>
              <a:rPr lang="es-ES">
                <a:solidFill>
                  <a:srgbClr val="FFFF00"/>
                </a:solidFill>
              </a:rPr>
              <a:t>SAIFI RURAL</a:t>
            </a:r>
          </a:p>
        </c:rich>
      </c:tx>
      <c:layout>
        <c:manualLayout>
          <c:xMode val="edge"/>
          <c:yMode val="edge"/>
          <c:x val="0.77757252812314981"/>
          <c:y val="0"/>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endParaRPr lang="es-SV"/>
        </a:p>
      </c:txPr>
    </c:title>
    <c:autoTitleDeleted val="0"/>
    <c:plotArea>
      <c:layout>
        <c:manualLayout>
          <c:layoutTarget val="inner"/>
          <c:xMode val="edge"/>
          <c:yMode val="edge"/>
          <c:x val="0.3387454136472583"/>
          <c:y val="0.1270365333487655"/>
          <c:w val="0.6612545863527417"/>
          <c:h val="0.58359318352799405"/>
        </c:manualLayout>
      </c:layout>
      <c:lineChart>
        <c:grouping val="standard"/>
        <c:varyColors val="0"/>
        <c:ser>
          <c:idx val="2"/>
          <c:order val="0"/>
          <c:tx>
            <c:strRef>
              <c:f>'C19'!$A$74</c:f>
              <c:strCache>
                <c:ptCount val="1"/>
                <c:pt idx="0">
                  <c:v>SAIFI Rurral</c:v>
                </c:pt>
              </c:strCache>
            </c:strRef>
          </c:tx>
          <c:spPr>
            <a:ln w="34925" cap="rnd">
              <a:solidFill>
                <a:srgbClr val="FFFF00"/>
              </a:solidFill>
              <a:round/>
            </a:ln>
            <a:effectLst>
              <a:outerShdw blurRad="40000" dist="23000" dir="5400000" rotWithShape="0">
                <a:srgbClr val="000000">
                  <a:alpha val="35000"/>
                </a:srgbClr>
              </a:outerShdw>
            </a:effectLst>
          </c:spPr>
          <c:marker>
            <c:symbol val="none"/>
          </c:marker>
          <c:cat>
            <c:strRef>
              <c:f>'C19'!$B$66:$M$66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'C19'!$B$74:$M$74</c:f>
              <c:numCache>
                <c:formatCode>0.00</c:formatCode>
                <c:ptCount val="12"/>
              </c:numCache>
            </c:numRef>
          </c:val>
          <c:smooth val="0"/>
          <c:extLst>
            <c:ext xmlns:c16="http://schemas.microsoft.com/office/drawing/2014/chart" uri="{C3380CC4-5D6E-409C-BE32-E72D297353CC}">
              <c16:uniqueId val="{00000000-B917-4DFF-96BE-8CF5B5C23AA0}"/>
            </c:ext>
          </c:extLst>
        </c:ser>
        <c:ser>
          <c:idx val="1"/>
          <c:order val="1"/>
          <c:tx>
            <c:strRef>
              <c:f>'C19'!$N$66</c:f>
              <c:strCache>
                <c:ptCount val="1"/>
                <c:pt idx="0">
                  <c:v>Limites</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strRef>
              <c:f>'C19'!$B$66:$M$66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'C19'!$N$74:$Y$74</c:f>
              <c:numCache>
                <c:formatCode>0.00</c:formatCode>
                <c:ptCount val="12"/>
                <c:pt idx="0">
                  <c:v>18</c:v>
                </c:pt>
                <c:pt idx="1">
                  <c:v>18</c:v>
                </c:pt>
                <c:pt idx="2">
                  <c:v>18</c:v>
                </c:pt>
                <c:pt idx="3">
                  <c:v>18</c:v>
                </c:pt>
                <c:pt idx="4">
                  <c:v>18</c:v>
                </c:pt>
                <c:pt idx="5">
                  <c:v>18</c:v>
                </c:pt>
                <c:pt idx="6">
                  <c:v>18</c:v>
                </c:pt>
                <c:pt idx="7">
                  <c:v>18</c:v>
                </c:pt>
                <c:pt idx="8">
                  <c:v>18</c:v>
                </c:pt>
                <c:pt idx="9">
                  <c:v>18</c:v>
                </c:pt>
                <c:pt idx="10">
                  <c:v>18</c:v>
                </c:pt>
                <c:pt idx="11">
                  <c:v>18</c:v>
                </c:pt>
              </c:numCache>
            </c:numRef>
          </c:val>
          <c:smooth val="0"/>
          <c:extLst>
            <c:ext xmlns:c16="http://schemas.microsoft.com/office/drawing/2014/chart" uri="{C3380CC4-5D6E-409C-BE32-E72D297353CC}">
              <c16:uniqueId val="{00000001-B917-4DFF-96BE-8CF5B5C23AA0}"/>
            </c:ext>
          </c:extLst>
        </c:ser>
        <c:dLbls>
          <c:showLegendKey val="0"/>
          <c:showVal val="0"/>
          <c:showCatName val="0"/>
          <c:showSerName val="0"/>
          <c:showPercent val="0"/>
          <c:showBubbleSize val="0"/>
        </c:dLbls>
        <c:smooth val="0"/>
        <c:axId val="234030592"/>
        <c:axId val="301460864"/>
      </c:lineChart>
      <c:catAx>
        <c:axId val="23403059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301460864"/>
        <c:crosses val="autoZero"/>
        <c:auto val="1"/>
        <c:lblAlgn val="ctr"/>
        <c:lblOffset val="100"/>
        <c:noMultiLvlLbl val="0"/>
      </c:catAx>
      <c:valAx>
        <c:axId val="301460864"/>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34030592"/>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SV"/>
          </a:p>
        </c:txPr>
      </c:dTable>
      <c:spPr>
        <a:noFill/>
        <a:ln>
          <a:solidFill>
            <a:schemeClr val="bg1"/>
          </a:solid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solidFill>
        <a:srgbClr val="FFFF00"/>
      </a:solidFill>
    </a:ln>
    <a:effectLst/>
  </c:spPr>
  <c:txPr>
    <a:bodyPr/>
    <a:lstStyle/>
    <a:p>
      <a:pPr>
        <a:defRPr/>
      </a:pPr>
      <a:endParaRPr lang="es-SV"/>
    </a:p>
  </c:txPr>
  <c:printSettings>
    <c:headerFooter alignWithMargins="0"/>
    <c:pageMargins b="1" l="0.75000000000000266" r="0.75000000000000266" t="1" header="0" footer="0"/>
    <c:pageSetup paperSize="138"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PRUi</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5BB2-4440-BA95-F1D8063E11F4}"/>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5BB2-4440-BA95-F1D8063E11F4}"/>
            </c:ext>
          </c:extLst>
        </c:ser>
        <c:dLbls>
          <c:showLegendKey val="0"/>
          <c:showVal val="0"/>
          <c:showCatName val="0"/>
          <c:showSerName val="0"/>
          <c:showPercent val="0"/>
          <c:showBubbleSize val="0"/>
        </c:dLbls>
        <c:marker val="1"/>
        <c:smooth val="0"/>
        <c:axId val="301852160"/>
        <c:axId val="301463744"/>
      </c:lineChart>
      <c:catAx>
        <c:axId val="301852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1463744"/>
        <c:crosses val="autoZero"/>
        <c:auto val="0"/>
        <c:lblAlgn val="ctr"/>
        <c:lblOffset val="100"/>
        <c:tickLblSkip val="1"/>
        <c:tickMarkSkip val="1"/>
        <c:noMultiLvlLbl val="0"/>
      </c:catAx>
      <c:valAx>
        <c:axId val="30146374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185216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PARA</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0FB9-4720-9450-2D567D341FBF}"/>
            </c:ext>
          </c:extLst>
        </c:ser>
        <c:ser>
          <c:idx val="1"/>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FB9-4720-9450-2D567D341FBF}"/>
            </c:ext>
          </c:extLst>
        </c:ser>
        <c:dLbls>
          <c:showLegendKey val="0"/>
          <c:showVal val="0"/>
          <c:showCatName val="0"/>
          <c:showSerName val="0"/>
          <c:showPercent val="0"/>
          <c:showBubbleSize val="0"/>
        </c:dLbls>
        <c:marker val="1"/>
        <c:smooth val="0"/>
        <c:axId val="301852672"/>
        <c:axId val="301464896"/>
      </c:lineChart>
      <c:catAx>
        <c:axId val="301852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1464896"/>
        <c:crosses val="autoZero"/>
        <c:auto val="0"/>
        <c:lblAlgn val="ctr"/>
        <c:lblOffset val="100"/>
        <c:tickLblSkip val="1"/>
        <c:tickMarkSkip val="1"/>
        <c:noMultiLvlLbl val="0"/>
      </c:catAx>
      <c:valAx>
        <c:axId val="3014648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185267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TPA</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2186-42EB-AC04-28FD4A488FB1}"/>
            </c:ext>
          </c:extLst>
        </c:ser>
        <c:ser>
          <c:idx val="1"/>
          <c:order val="1"/>
          <c:spPr>
            <a:ln w="25400">
              <a:solidFill>
                <a:srgbClr val="000000"/>
              </a:solidFill>
              <a:prstDash val="solid"/>
            </a:ln>
          </c:spPr>
          <c:marker>
            <c:symbol val="dash"/>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2186-42EB-AC04-28FD4A488FB1}"/>
            </c:ext>
          </c:extLst>
        </c:ser>
        <c:dLbls>
          <c:showLegendKey val="0"/>
          <c:showVal val="0"/>
          <c:showCatName val="0"/>
          <c:showSerName val="0"/>
          <c:showPercent val="0"/>
          <c:showBubbleSize val="0"/>
        </c:dLbls>
        <c:marker val="1"/>
        <c:smooth val="0"/>
        <c:axId val="301853184"/>
        <c:axId val="302204032"/>
      </c:lineChart>
      <c:catAx>
        <c:axId val="30185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2204032"/>
        <c:crosses val="autoZero"/>
        <c:auto val="0"/>
        <c:lblAlgn val="ctr"/>
        <c:lblOffset val="100"/>
        <c:tickLblSkip val="1"/>
        <c:tickMarkSkip val="1"/>
        <c:noMultiLvlLbl val="0"/>
      </c:catAx>
      <c:valAx>
        <c:axId val="3022040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185318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USRE</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1A2E-408F-85C5-2AFE218E37F5}"/>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1A2E-408F-85C5-2AFE218E37F5}"/>
            </c:ext>
          </c:extLst>
        </c:ser>
        <c:dLbls>
          <c:showLegendKey val="0"/>
          <c:showVal val="0"/>
          <c:showCatName val="0"/>
          <c:showSerName val="0"/>
          <c:showPercent val="0"/>
          <c:showBubbleSize val="0"/>
        </c:dLbls>
        <c:marker val="1"/>
        <c:smooth val="0"/>
        <c:axId val="301853696"/>
        <c:axId val="302205760"/>
      </c:lineChart>
      <c:catAx>
        <c:axId val="301853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2205760"/>
        <c:crosses val="autoZero"/>
        <c:auto val="0"/>
        <c:lblAlgn val="ctr"/>
        <c:lblOffset val="100"/>
        <c:tickLblSkip val="1"/>
        <c:tickMarkSkip val="1"/>
        <c:noMultiLvlLbl val="0"/>
      </c:catAx>
      <c:valAx>
        <c:axId val="3022057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185369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USRE</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B487-4A51-BAC6-DB922B1FAEF3}"/>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B487-4A51-BAC6-DB922B1FAEF3}"/>
            </c:ext>
          </c:extLst>
        </c:ser>
        <c:dLbls>
          <c:showLegendKey val="0"/>
          <c:showVal val="0"/>
          <c:showCatName val="0"/>
          <c:showSerName val="0"/>
          <c:showPercent val="0"/>
          <c:showBubbleSize val="0"/>
        </c:dLbls>
        <c:marker val="1"/>
        <c:smooth val="0"/>
        <c:axId val="229326848"/>
        <c:axId val="302207488"/>
      </c:lineChart>
      <c:catAx>
        <c:axId val="229326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2207488"/>
        <c:crosses val="autoZero"/>
        <c:auto val="0"/>
        <c:lblAlgn val="ctr"/>
        <c:lblOffset val="100"/>
        <c:tickLblSkip val="1"/>
        <c:tickMarkSkip val="1"/>
        <c:noMultiLvlLbl val="0"/>
      </c:catAx>
      <c:valAx>
        <c:axId val="30220748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2932684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57941380773229278"/>
          <c:y val="2.2130013831258646E-2"/>
        </c:manualLayout>
      </c:layout>
      <c:overlay val="0"/>
      <c:spPr>
        <a:noFill/>
        <a:ln>
          <a:noFill/>
        </a:ln>
        <a:effectLst/>
      </c:spPr>
      <c:txPr>
        <a:bodyPr rot="0" spcFirstLastPara="1" vertOverflow="ellipsis" vert="horz" wrap="square" anchor="ctr" anchorCtr="1"/>
        <a:lstStyle/>
        <a:p>
          <a:pPr>
            <a:defRPr sz="1600" b="0"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endParaRPr lang="es-SV"/>
        </a:p>
      </c:txPr>
    </c:title>
    <c:autoTitleDeleted val="0"/>
    <c:plotArea>
      <c:layout>
        <c:manualLayout>
          <c:layoutTarget val="inner"/>
          <c:xMode val="edge"/>
          <c:yMode val="edge"/>
          <c:x val="0.3387454136472583"/>
          <c:y val="0.16847431415471403"/>
          <c:w val="0.6612545863527417"/>
          <c:h val="0.76387754435259902"/>
        </c:manualLayout>
      </c:layout>
      <c:barChart>
        <c:barDir val="col"/>
        <c:grouping val="clustered"/>
        <c:varyColors val="0"/>
        <c:ser>
          <c:idx val="0"/>
          <c:order val="0"/>
          <c:tx>
            <c:strRef>
              <c:f>'C19'!$A$51</c:f>
              <c:strCache>
                <c:ptCount val="1"/>
                <c:pt idx="0">
                  <c:v>Mediciones Realizadas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'C19'!$B$50:$M$50</c:f>
              <c:strCache>
                <c:ptCount val="12"/>
                <c:pt idx="0">
                  <c:v>Ene</c:v>
                </c:pt>
                <c:pt idx="1">
                  <c:v>Feb</c:v>
                </c:pt>
                <c:pt idx="2">
                  <c:v>Mar</c:v>
                </c:pt>
                <c:pt idx="3">
                  <c:v>Abr</c:v>
                </c:pt>
                <c:pt idx="4">
                  <c:v>May</c:v>
                </c:pt>
                <c:pt idx="5">
                  <c:v>Jun</c:v>
                </c:pt>
                <c:pt idx="6">
                  <c:v>Jul</c:v>
                </c:pt>
                <c:pt idx="7">
                  <c:v>Agos</c:v>
                </c:pt>
                <c:pt idx="8">
                  <c:v>Sept</c:v>
                </c:pt>
                <c:pt idx="9">
                  <c:v>Oct</c:v>
                </c:pt>
                <c:pt idx="10">
                  <c:v>Nov</c:v>
                </c:pt>
                <c:pt idx="11">
                  <c:v>Dic</c:v>
                </c:pt>
              </c:strCache>
            </c:strRef>
          </c:cat>
          <c:val>
            <c:numRef>
              <c:f>'C19'!$B$51:$M$51</c:f>
              <c:numCache>
                <c:formatCode>General</c:formatCode>
                <c:ptCount val="12"/>
              </c:numCache>
            </c:numRef>
          </c:val>
          <c:extLst>
            <c:ext xmlns:c16="http://schemas.microsoft.com/office/drawing/2014/chart" uri="{C3380CC4-5D6E-409C-BE32-E72D297353CC}">
              <c16:uniqueId val="{00000000-5FA0-4B99-A570-B69FBF3F5B23}"/>
            </c:ext>
          </c:extLst>
        </c:ser>
        <c:dLbls>
          <c:showLegendKey val="0"/>
          <c:showVal val="0"/>
          <c:showCatName val="0"/>
          <c:showSerName val="0"/>
          <c:showPercent val="0"/>
          <c:showBubbleSize val="0"/>
        </c:dLbls>
        <c:gapWidth val="100"/>
        <c:overlap val="-24"/>
        <c:axId val="223196160"/>
        <c:axId val="234268352"/>
      </c:barChart>
      <c:catAx>
        <c:axId val="22319616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34268352"/>
        <c:crosses val="autoZero"/>
        <c:auto val="1"/>
        <c:lblAlgn val="ctr"/>
        <c:lblOffset val="100"/>
        <c:tickMarkSkip val="1"/>
        <c:noMultiLvlLbl val="0"/>
      </c:catAx>
      <c:valAx>
        <c:axId val="234268352"/>
        <c:scaling>
          <c:orientation val="minMax"/>
          <c:max val="150"/>
          <c:min val="0"/>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s-ES"/>
                  <a:t>Cantidad</a:t>
                </a:r>
              </a:p>
              <a:p>
                <a:pPr>
                  <a:defRPr/>
                </a:pPr>
                <a:endParaRPr lang="es-ES"/>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SV"/>
            </a:p>
          </c:txPr>
        </c:title>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23196160"/>
        <c:crosses val="autoZero"/>
        <c:crossBetween val="between"/>
        <c:majorUnit val="20"/>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SV"/>
          </a:p>
        </c:txPr>
      </c:dTable>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solidFill>
        <a:srgbClr val="FFFF00"/>
      </a:solidFill>
    </a:ln>
    <a:effectLst/>
  </c:spPr>
  <c:txPr>
    <a:bodyPr/>
    <a:lstStyle/>
    <a:p>
      <a:pPr>
        <a:defRPr/>
      </a:pPr>
      <a:endParaRPr lang="es-SV"/>
    </a:p>
  </c:txPr>
  <c:printSettings>
    <c:headerFooter alignWithMargins="0"/>
    <c:pageMargins b="1" l="0.75000000000000266" r="0.75000000000000266" t="1" header="0" footer="0"/>
    <c:pageSetup paperSize="138"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Inidcadores de Calidad
IPE </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35EE-4604-9BD5-0C9629F01C78}"/>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35EE-4604-9BD5-0C9629F01C78}"/>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35EE-4604-9BD5-0C9629F01C78}"/>
            </c:ext>
          </c:extLst>
        </c:ser>
        <c:ser>
          <c:idx val="3"/>
          <c:order val="3"/>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extLst>
            <c:ext xmlns:c16="http://schemas.microsoft.com/office/drawing/2014/chart" uri="{C3380CC4-5D6E-409C-BE32-E72D297353CC}">
              <c16:uniqueId val="{00000003-35EE-4604-9BD5-0C9629F01C78}"/>
            </c:ext>
          </c:extLst>
        </c:ser>
        <c:ser>
          <c:idx val="4"/>
          <c:order val="4"/>
          <c:spPr>
            <a:ln w="38100">
              <a:solidFill>
                <a:srgbClr val="000000"/>
              </a:solidFill>
              <a:prstDash val="solid"/>
            </a:ln>
          </c:spPr>
          <c:marker>
            <c:symbol val="dot"/>
            <c:size val="9"/>
            <c:spPr>
              <a:noFill/>
              <a:ln>
                <a:solidFill>
                  <a:srgbClr val="8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4-35EE-4604-9BD5-0C9629F01C78}"/>
            </c:ext>
          </c:extLst>
        </c:ser>
        <c:dLbls>
          <c:showLegendKey val="0"/>
          <c:showVal val="0"/>
          <c:showCatName val="0"/>
          <c:showSerName val="0"/>
          <c:showPercent val="0"/>
          <c:showBubbleSize val="0"/>
        </c:dLbls>
        <c:marker val="1"/>
        <c:smooth val="0"/>
        <c:axId val="229327360"/>
        <c:axId val="302209216"/>
      </c:lineChart>
      <c:catAx>
        <c:axId val="229327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2209216"/>
        <c:crosses val="autoZero"/>
        <c:auto val="0"/>
        <c:lblAlgn val="ctr"/>
        <c:lblOffset val="100"/>
        <c:tickMarkSkip val="1"/>
        <c:noMultiLvlLbl val="0"/>
      </c:catAx>
      <c:valAx>
        <c:axId val="3022092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2932736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5" b="0" i="0" u="none" strike="noStrike" baseline="0">
              <a:solidFill>
                <a:srgbClr val="000000"/>
              </a:solidFill>
              <a:latin typeface="Arial Narrow"/>
              <a:ea typeface="Arial Narrow"/>
              <a:cs typeface="Arial Narrow"/>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PRUc</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28E2-45F3-974E-42E3F51D9E58}"/>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28E2-45F3-974E-42E3F51D9E58}"/>
            </c:ext>
          </c:extLst>
        </c:ser>
        <c:dLbls>
          <c:showLegendKey val="0"/>
          <c:showVal val="0"/>
          <c:showCatName val="0"/>
          <c:showSerName val="0"/>
          <c:showPercent val="0"/>
          <c:showBubbleSize val="0"/>
        </c:dLbls>
        <c:marker val="1"/>
        <c:smooth val="0"/>
        <c:axId val="234032128"/>
        <c:axId val="204005376"/>
      </c:lineChart>
      <c:catAx>
        <c:axId val="234032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204005376"/>
        <c:crosses val="autoZero"/>
        <c:auto val="0"/>
        <c:lblAlgn val="ctr"/>
        <c:lblOffset val="100"/>
        <c:tickLblSkip val="1"/>
        <c:tickMarkSkip val="1"/>
        <c:noMultiLvlLbl val="0"/>
      </c:catAx>
      <c:valAx>
        <c:axId val="20400537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3403212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PRUt</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2077-471F-AD52-31B58643F096}"/>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2077-471F-AD52-31B58643F096}"/>
            </c:ext>
          </c:extLst>
        </c:ser>
        <c:dLbls>
          <c:showLegendKey val="0"/>
          <c:showVal val="0"/>
          <c:showCatName val="0"/>
          <c:showSerName val="0"/>
          <c:showPercent val="0"/>
          <c:showBubbleSize val="0"/>
        </c:dLbls>
        <c:marker val="1"/>
        <c:smooth val="0"/>
        <c:axId val="229328384"/>
        <c:axId val="204007104"/>
      </c:lineChart>
      <c:catAx>
        <c:axId val="229328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204007104"/>
        <c:crosses val="autoZero"/>
        <c:auto val="0"/>
        <c:lblAlgn val="ctr"/>
        <c:lblOffset val="100"/>
        <c:tickLblSkip val="1"/>
        <c:tickMarkSkip val="1"/>
        <c:noMultiLvlLbl val="0"/>
      </c:catAx>
      <c:valAx>
        <c:axId val="2040071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2932838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Inidcadores de Calidad
IPE </a:t>
            </a:r>
          </a:p>
        </c:rich>
      </c:tx>
      <c:overlay val="0"/>
      <c:spPr>
        <a:noFill/>
        <a:ln w="25400">
          <a:noFill/>
        </a:ln>
      </c:spPr>
    </c:title>
    <c:autoTitleDeleted val="0"/>
    <c:plotArea>
      <c:layout/>
      <c:lineChart>
        <c:grouping val="standard"/>
        <c:varyColors val="0"/>
        <c:ser>
          <c:idx val="6"/>
          <c:order val="0"/>
          <c:spPr>
            <a:ln w="12700">
              <a:solidFill>
                <a:srgbClr val="008080"/>
              </a:solidFill>
              <a:prstDash val="solid"/>
            </a:ln>
          </c:spPr>
          <c:marker>
            <c:symbol val="plus"/>
            <c:size val="5"/>
            <c:spPr>
              <a:noFill/>
              <a:ln>
                <a:solidFill>
                  <a:srgbClr val="0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575F-47D1-B526-340307F550D1}"/>
            </c:ext>
          </c:extLst>
        </c:ser>
        <c:ser>
          <c:idx val="7"/>
          <c:order val="1"/>
          <c:spPr>
            <a:ln w="12700">
              <a:solidFill>
                <a:srgbClr val="0000FF"/>
              </a:solidFill>
              <a:prstDash val="solid"/>
            </a:ln>
          </c:spPr>
          <c:marker>
            <c:symbol val="dot"/>
            <c:size val="5"/>
            <c:spPr>
              <a:noFill/>
              <a:ln>
                <a:solidFill>
                  <a:srgbClr val="00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575F-47D1-B526-340307F550D1}"/>
            </c:ext>
          </c:extLst>
        </c:ser>
        <c:ser>
          <c:idx val="8"/>
          <c:order val="2"/>
          <c:spPr>
            <a:ln w="12700">
              <a:solidFill>
                <a:srgbClr val="00CCFF"/>
              </a:solidFill>
              <a:prstDash val="solid"/>
            </a:ln>
          </c:spPr>
          <c:marker>
            <c:symbol val="dash"/>
            <c:size val="5"/>
            <c:spPr>
              <a:noFill/>
              <a:ln>
                <a:solidFill>
                  <a:srgbClr val="00CCFF"/>
                </a:solidFill>
                <a:prstDash val="solid"/>
              </a:ln>
            </c:spPr>
          </c:marker>
          <c:val>
            <c:numLit>
              <c:formatCode>General</c:formatCode>
              <c:ptCount val="1"/>
              <c:pt idx="0">
                <c:v>0</c:v>
              </c:pt>
            </c:numLit>
          </c:val>
          <c:smooth val="0"/>
          <c:extLst>
            <c:ext xmlns:c16="http://schemas.microsoft.com/office/drawing/2014/chart" uri="{C3380CC4-5D6E-409C-BE32-E72D297353CC}">
              <c16:uniqueId val="{00000002-575F-47D1-B526-340307F550D1}"/>
            </c:ext>
          </c:extLst>
        </c:ser>
        <c:ser>
          <c:idx val="9"/>
          <c:order val="3"/>
          <c:spPr>
            <a:ln w="12700">
              <a:solidFill>
                <a:srgbClr val="CCFFFF"/>
              </a:solidFill>
              <a:prstDash val="solid"/>
            </a:ln>
          </c:spPr>
          <c:marker>
            <c:symbol val="diamond"/>
            <c:size val="5"/>
            <c:spPr>
              <a:solidFill>
                <a:srgbClr val="CCFFFF"/>
              </a:solidFill>
              <a:ln>
                <a:solidFill>
                  <a:srgbClr val="CCFFFF"/>
                </a:solidFill>
                <a:prstDash val="solid"/>
              </a:ln>
            </c:spPr>
          </c:marker>
          <c:val>
            <c:numLit>
              <c:formatCode>General</c:formatCode>
              <c:ptCount val="1"/>
              <c:pt idx="0">
                <c:v>0</c:v>
              </c:pt>
            </c:numLit>
          </c:val>
          <c:smooth val="0"/>
          <c:extLst>
            <c:ext xmlns:c16="http://schemas.microsoft.com/office/drawing/2014/chart" uri="{C3380CC4-5D6E-409C-BE32-E72D297353CC}">
              <c16:uniqueId val="{00000003-575F-47D1-B526-340307F550D1}"/>
            </c:ext>
          </c:extLst>
        </c:ser>
        <c:ser>
          <c:idx val="10"/>
          <c:order val="4"/>
          <c:spPr>
            <a:ln w="12700">
              <a:solidFill>
                <a:srgbClr val="CCFFCC"/>
              </a:solidFill>
              <a:prstDash val="solid"/>
            </a:ln>
          </c:spPr>
          <c:marker>
            <c:symbol val="square"/>
            <c:size val="5"/>
            <c:spPr>
              <a:solidFill>
                <a:srgbClr val="CCFFCC"/>
              </a:solidFill>
              <a:ln>
                <a:solidFill>
                  <a:srgbClr val="CCFFCC"/>
                </a:solidFill>
                <a:prstDash val="solid"/>
              </a:ln>
            </c:spPr>
          </c:marker>
          <c:val>
            <c:numLit>
              <c:formatCode>General</c:formatCode>
              <c:ptCount val="1"/>
              <c:pt idx="0">
                <c:v>0</c:v>
              </c:pt>
            </c:numLit>
          </c:val>
          <c:smooth val="0"/>
          <c:extLst>
            <c:ext xmlns:c16="http://schemas.microsoft.com/office/drawing/2014/chart" uri="{C3380CC4-5D6E-409C-BE32-E72D297353CC}">
              <c16:uniqueId val="{00000004-575F-47D1-B526-340307F550D1}"/>
            </c:ext>
          </c:extLst>
        </c:ser>
        <c:ser>
          <c:idx val="14"/>
          <c:order val="5"/>
          <c:spPr>
            <a:ln w="38100">
              <a:solidFill>
                <a:srgbClr val="000000"/>
              </a:solidFill>
              <a:prstDash val="solid"/>
            </a:ln>
          </c:spPr>
          <c:marker>
            <c:symbol val="dash"/>
            <c:size val="9"/>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5-575F-47D1-B526-340307F550D1}"/>
            </c:ext>
          </c:extLst>
        </c:ser>
        <c:ser>
          <c:idx val="0"/>
          <c:order val="6"/>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6-575F-47D1-B526-340307F550D1}"/>
            </c:ext>
          </c:extLst>
        </c:ser>
        <c:dLbls>
          <c:showLegendKey val="0"/>
          <c:showVal val="0"/>
          <c:showCatName val="0"/>
          <c:showSerName val="0"/>
          <c:showPercent val="0"/>
          <c:showBubbleSize val="0"/>
        </c:dLbls>
        <c:marker val="1"/>
        <c:smooth val="0"/>
        <c:axId val="234135552"/>
        <c:axId val="204008832"/>
      </c:lineChart>
      <c:catAx>
        <c:axId val="234135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04008832"/>
        <c:crosses val="autoZero"/>
        <c:auto val="0"/>
        <c:lblAlgn val="ctr"/>
        <c:lblOffset val="100"/>
        <c:tickMarkSkip val="1"/>
        <c:noMultiLvlLbl val="0"/>
      </c:catAx>
      <c:valAx>
        <c:axId val="2040088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3413555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5" b="0" i="0" u="none" strike="noStrike" baseline="0">
              <a:solidFill>
                <a:srgbClr val="000000"/>
              </a:solidFill>
              <a:latin typeface="Arial Narrow"/>
              <a:ea typeface="Arial Narrow"/>
              <a:cs typeface="Arial Narrow"/>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Inidcadores de Calidad
IPE </a:t>
            </a:r>
          </a:p>
        </c:rich>
      </c:tx>
      <c:overlay val="0"/>
      <c:spPr>
        <a:noFill/>
        <a:ln w="25400">
          <a:noFill/>
        </a:ln>
      </c:spPr>
    </c:title>
    <c:autoTitleDeleted val="0"/>
    <c:plotArea>
      <c:layout/>
      <c:lineChart>
        <c:grouping val="standard"/>
        <c:varyColors val="0"/>
        <c:ser>
          <c:idx val="4"/>
          <c:order val="0"/>
          <c:spPr>
            <a:ln w="12700">
              <a:solidFill>
                <a:srgbClr val="800080"/>
              </a:solidFill>
              <a:prstDash val="solid"/>
            </a:ln>
          </c:spPr>
          <c:marker>
            <c:symbol val="star"/>
            <c:size val="5"/>
            <c:spPr>
              <a:noFill/>
              <a:ln>
                <a:solidFill>
                  <a:srgbClr val="8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DB8C-40E8-AC43-72FA9054B39A}"/>
            </c:ext>
          </c:extLst>
        </c:ser>
        <c:ser>
          <c:idx val="5"/>
          <c:order val="1"/>
          <c:spPr>
            <a:ln w="12700">
              <a:solidFill>
                <a:srgbClr val="800000"/>
              </a:solidFill>
              <a:prstDash val="solid"/>
            </a:ln>
          </c:spPr>
          <c:marker>
            <c:symbol val="circle"/>
            <c:size val="5"/>
            <c:spPr>
              <a:solidFill>
                <a:srgbClr val="800000"/>
              </a:solidFill>
              <a:ln>
                <a:solidFill>
                  <a:srgbClr val="8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B8C-40E8-AC43-72FA9054B39A}"/>
            </c:ext>
          </c:extLst>
        </c:ser>
        <c:ser>
          <c:idx val="14"/>
          <c:order val="2"/>
          <c:spPr>
            <a:ln w="12700">
              <a:solidFill>
                <a:srgbClr val="CC99FF"/>
              </a:solidFill>
              <a:prstDash val="solid"/>
            </a:ln>
          </c:spPr>
          <c:marker>
            <c:symbol val="circle"/>
            <c:size val="5"/>
            <c:spPr>
              <a:solidFill>
                <a:srgbClr val="CC99FF"/>
              </a:solidFill>
              <a:ln>
                <a:solidFill>
                  <a:srgbClr val="CC99FF"/>
                </a:solidFill>
                <a:prstDash val="solid"/>
              </a:ln>
            </c:spPr>
          </c:marker>
          <c:val>
            <c:numLit>
              <c:formatCode>General</c:formatCode>
              <c:ptCount val="1"/>
              <c:pt idx="0">
                <c:v>0</c:v>
              </c:pt>
            </c:numLit>
          </c:val>
          <c:smooth val="0"/>
          <c:extLst>
            <c:ext xmlns:c16="http://schemas.microsoft.com/office/drawing/2014/chart" uri="{C3380CC4-5D6E-409C-BE32-E72D297353CC}">
              <c16:uniqueId val="{00000002-DB8C-40E8-AC43-72FA9054B39A}"/>
            </c:ext>
          </c:extLst>
        </c:ser>
        <c:ser>
          <c:idx val="0"/>
          <c:order val="3"/>
          <c:spPr>
            <a:ln w="38100">
              <a:solidFill>
                <a:srgbClr val="000000"/>
              </a:solidFill>
              <a:prstDash val="solid"/>
            </a:ln>
          </c:spPr>
          <c:marker>
            <c:symbol val="dash"/>
            <c:size val="9"/>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3-DB8C-40E8-AC43-72FA9054B39A}"/>
            </c:ext>
          </c:extLst>
        </c:ser>
        <c:dLbls>
          <c:showLegendKey val="0"/>
          <c:showVal val="0"/>
          <c:showCatName val="0"/>
          <c:showSerName val="0"/>
          <c:showPercent val="0"/>
          <c:showBubbleSize val="0"/>
        </c:dLbls>
        <c:marker val="1"/>
        <c:smooth val="0"/>
        <c:axId val="234136064"/>
        <c:axId val="204010560"/>
      </c:lineChart>
      <c:catAx>
        <c:axId val="234136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04010560"/>
        <c:crosses val="autoZero"/>
        <c:auto val="0"/>
        <c:lblAlgn val="ctr"/>
        <c:lblOffset val="100"/>
        <c:tickMarkSkip val="1"/>
        <c:noMultiLvlLbl val="0"/>
      </c:catAx>
      <c:valAx>
        <c:axId val="2040105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3413606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5" b="0" i="0" u="none" strike="noStrike" baseline="0">
              <a:solidFill>
                <a:srgbClr val="000000"/>
              </a:solidFill>
              <a:latin typeface="Arial Narrow"/>
              <a:ea typeface="Arial Narrow"/>
              <a:cs typeface="Arial Narrow"/>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Inidcadores de Calidad
IPE </a:t>
            </a:r>
          </a:p>
        </c:rich>
      </c:tx>
      <c:overlay val="0"/>
      <c:spPr>
        <a:noFill/>
        <a:ln w="25400">
          <a:noFill/>
        </a:ln>
      </c:spPr>
    </c:title>
    <c:autoTitleDeleted val="0"/>
    <c:plotArea>
      <c:layout/>
      <c:lineChart>
        <c:grouping val="standard"/>
        <c:varyColors val="0"/>
        <c:ser>
          <c:idx val="11"/>
          <c:order val="0"/>
          <c:spPr>
            <a:ln w="12700">
              <a:solidFill>
                <a:srgbClr val="FFFF99"/>
              </a:solidFill>
              <a:prstDash val="solid"/>
            </a:ln>
          </c:spPr>
          <c:marker>
            <c:symbol val="triangle"/>
            <c:size val="5"/>
            <c:spPr>
              <a:solidFill>
                <a:srgbClr val="FFFF99"/>
              </a:solidFill>
              <a:ln>
                <a:solidFill>
                  <a:srgbClr val="FFFF99"/>
                </a:solidFill>
                <a:prstDash val="solid"/>
              </a:ln>
            </c:spPr>
          </c:marker>
          <c:val>
            <c:numLit>
              <c:formatCode>General</c:formatCode>
              <c:ptCount val="1"/>
              <c:pt idx="0">
                <c:v>0</c:v>
              </c:pt>
            </c:numLit>
          </c:val>
          <c:smooth val="0"/>
          <c:extLst>
            <c:ext xmlns:c16="http://schemas.microsoft.com/office/drawing/2014/chart" uri="{C3380CC4-5D6E-409C-BE32-E72D297353CC}">
              <c16:uniqueId val="{00000000-22D4-4601-98BC-2360F84D3112}"/>
            </c:ext>
          </c:extLst>
        </c:ser>
        <c:ser>
          <c:idx val="12"/>
          <c:order val="1"/>
          <c:spPr>
            <a:ln w="12700">
              <a:solidFill>
                <a:srgbClr val="993366"/>
              </a:solidFill>
              <a:prstDash val="solid"/>
            </a:ln>
          </c:spPr>
          <c:marker>
            <c:symbol val="x"/>
            <c:size val="5"/>
            <c:spPr>
              <a:noFill/>
              <a:ln>
                <a:solidFill>
                  <a:srgbClr val="993366"/>
                </a:solidFill>
                <a:prstDash val="solid"/>
              </a:ln>
            </c:spPr>
          </c:marker>
          <c:val>
            <c:numLit>
              <c:formatCode>General</c:formatCode>
              <c:ptCount val="1"/>
              <c:pt idx="0">
                <c:v>0</c:v>
              </c:pt>
            </c:numLit>
          </c:val>
          <c:smooth val="0"/>
          <c:extLst>
            <c:ext xmlns:c16="http://schemas.microsoft.com/office/drawing/2014/chart" uri="{C3380CC4-5D6E-409C-BE32-E72D297353CC}">
              <c16:uniqueId val="{00000001-22D4-4601-98BC-2360F84D3112}"/>
            </c:ext>
          </c:extLst>
        </c:ser>
        <c:ser>
          <c:idx val="13"/>
          <c:order val="2"/>
          <c:spPr>
            <a:ln w="12700">
              <a:solidFill>
                <a:srgbClr val="FF99CC"/>
              </a:solidFill>
              <a:prstDash val="solid"/>
            </a:ln>
          </c:spPr>
          <c:marker>
            <c:symbol val="star"/>
            <c:size val="5"/>
            <c:spPr>
              <a:noFill/>
              <a:ln>
                <a:solidFill>
                  <a:srgbClr val="FF99CC"/>
                </a:solidFill>
                <a:prstDash val="solid"/>
              </a:ln>
            </c:spPr>
          </c:marker>
          <c:val>
            <c:numLit>
              <c:formatCode>General</c:formatCode>
              <c:ptCount val="1"/>
              <c:pt idx="0">
                <c:v>0</c:v>
              </c:pt>
            </c:numLit>
          </c:val>
          <c:smooth val="0"/>
          <c:extLst>
            <c:ext xmlns:c16="http://schemas.microsoft.com/office/drawing/2014/chart" uri="{C3380CC4-5D6E-409C-BE32-E72D297353CC}">
              <c16:uniqueId val="{00000002-22D4-4601-98BC-2360F84D3112}"/>
            </c:ext>
          </c:extLst>
        </c:ser>
        <c:ser>
          <c:idx val="14"/>
          <c:order val="3"/>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22D4-4601-98BC-2360F84D3112}"/>
            </c:ext>
          </c:extLst>
        </c:ser>
        <c:dLbls>
          <c:showLegendKey val="0"/>
          <c:showVal val="0"/>
          <c:showCatName val="0"/>
          <c:showSerName val="0"/>
          <c:showPercent val="0"/>
          <c:showBubbleSize val="0"/>
        </c:dLbls>
        <c:marker val="1"/>
        <c:smooth val="0"/>
        <c:axId val="234137088"/>
        <c:axId val="204012288"/>
      </c:lineChart>
      <c:catAx>
        <c:axId val="23413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04012288"/>
        <c:crosses val="autoZero"/>
        <c:auto val="0"/>
        <c:lblAlgn val="ctr"/>
        <c:lblOffset val="100"/>
        <c:tickMarkSkip val="1"/>
        <c:noMultiLvlLbl val="0"/>
      </c:catAx>
      <c:valAx>
        <c:axId val="20401228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3413708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5" b="0" i="0" u="none" strike="noStrike" baseline="0">
              <a:solidFill>
                <a:srgbClr val="000000"/>
              </a:solidFill>
              <a:latin typeface="Arial Narrow"/>
              <a:ea typeface="Arial Narrow"/>
              <a:cs typeface="Arial Narrow"/>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Reconexión de Suministro 
RCSU</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5EE7-4472-9FFF-B5F8082E5496}"/>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5EE7-4472-9FFF-B5F8082E5496}"/>
            </c:ext>
          </c:extLst>
        </c:ser>
        <c:dLbls>
          <c:showLegendKey val="0"/>
          <c:showVal val="0"/>
          <c:showCatName val="0"/>
          <c:showSerName val="0"/>
          <c:showPercent val="0"/>
          <c:showBubbleSize val="0"/>
        </c:dLbls>
        <c:marker val="1"/>
        <c:smooth val="0"/>
        <c:axId val="234138112"/>
        <c:axId val="235512384"/>
      </c:lineChart>
      <c:catAx>
        <c:axId val="234138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235512384"/>
        <c:crosses val="autoZero"/>
        <c:auto val="0"/>
        <c:lblAlgn val="ctr"/>
        <c:lblOffset val="100"/>
        <c:tickLblSkip val="1"/>
        <c:tickMarkSkip val="1"/>
        <c:noMultiLvlLbl val="0"/>
      </c:catAx>
      <c:valAx>
        <c:axId val="2355123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3413811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Reconexión de Suministro
RCSU
</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8F15-41A7-8507-3EFE6A07A6D1}"/>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8F15-41A7-8507-3EFE6A07A6D1}"/>
            </c:ext>
          </c:extLst>
        </c:ser>
        <c:dLbls>
          <c:showLegendKey val="0"/>
          <c:showVal val="0"/>
          <c:showCatName val="0"/>
          <c:showSerName val="0"/>
          <c:showPercent val="0"/>
          <c:showBubbleSize val="0"/>
        </c:dLbls>
        <c:marker val="1"/>
        <c:smooth val="0"/>
        <c:axId val="234139136"/>
        <c:axId val="235514112"/>
      </c:lineChart>
      <c:catAx>
        <c:axId val="234139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235514112"/>
        <c:crosses val="autoZero"/>
        <c:auto val="0"/>
        <c:lblAlgn val="ctr"/>
        <c:lblOffset val="100"/>
        <c:tickLblSkip val="1"/>
        <c:tickMarkSkip val="1"/>
        <c:noMultiLvlLbl val="0"/>
      </c:catAx>
      <c:valAx>
        <c:axId val="235514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3413913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Reconexión de Suministro 
RCSU</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FB5E-46C7-BF71-B246FAC2A03F}"/>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FB5E-46C7-BF71-B246FAC2A03F}"/>
            </c:ext>
          </c:extLst>
        </c:ser>
        <c:dLbls>
          <c:showLegendKey val="0"/>
          <c:showVal val="0"/>
          <c:showCatName val="0"/>
          <c:showSerName val="0"/>
          <c:showPercent val="0"/>
          <c:showBubbleSize val="0"/>
        </c:dLbls>
        <c:marker val="1"/>
        <c:smooth val="0"/>
        <c:axId val="283549696"/>
        <c:axId val="235515840"/>
      </c:lineChart>
      <c:catAx>
        <c:axId val="283549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235515840"/>
        <c:crosses val="autoZero"/>
        <c:auto val="0"/>
        <c:lblAlgn val="ctr"/>
        <c:lblOffset val="100"/>
        <c:tickLblSkip val="1"/>
        <c:tickMarkSkip val="1"/>
        <c:noMultiLvlLbl val="0"/>
      </c:catAx>
      <c:valAx>
        <c:axId val="2355158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8354969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Porcentaje de Facturación Estimada 
IFE</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4918-4B74-A39E-B9FF8E2E7CAA}"/>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4918-4B74-A39E-B9FF8E2E7CAA}"/>
            </c:ext>
          </c:extLst>
        </c:ser>
        <c:dLbls>
          <c:showLegendKey val="0"/>
          <c:showVal val="0"/>
          <c:showCatName val="0"/>
          <c:showSerName val="0"/>
          <c:showPercent val="0"/>
          <c:showBubbleSize val="0"/>
        </c:dLbls>
        <c:marker val="1"/>
        <c:smooth val="0"/>
        <c:axId val="283550208"/>
        <c:axId val="235517568"/>
      </c:lineChart>
      <c:catAx>
        <c:axId val="283550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235517568"/>
        <c:crosses val="autoZero"/>
        <c:auto val="0"/>
        <c:lblAlgn val="ctr"/>
        <c:lblOffset val="100"/>
        <c:tickLblSkip val="1"/>
        <c:tickMarkSkip val="1"/>
        <c:noMultiLvlLbl val="0"/>
      </c:catAx>
      <c:valAx>
        <c:axId val="2355175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8355020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52904677323860261"/>
          <c:y val="1.1065006915629323E-2"/>
        </c:manualLayout>
      </c:layout>
      <c:overlay val="0"/>
      <c:spPr>
        <a:noFill/>
        <a:ln>
          <a:noFill/>
        </a:ln>
        <a:effectLst/>
      </c:spPr>
      <c:txPr>
        <a:bodyPr rot="0" spcFirstLastPara="1" vertOverflow="ellipsis" vert="horz" wrap="square" anchor="ctr" anchorCtr="1"/>
        <a:lstStyle/>
        <a:p>
          <a:pPr>
            <a:defRPr sz="1600" b="0"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endParaRPr lang="es-SV"/>
        </a:p>
      </c:txPr>
    </c:title>
    <c:autoTitleDeleted val="0"/>
    <c:plotArea>
      <c:layout>
        <c:manualLayout>
          <c:layoutTarget val="inner"/>
          <c:xMode val="edge"/>
          <c:yMode val="edge"/>
          <c:x val="0.3387454136472583"/>
          <c:y val="0.16847431415471403"/>
          <c:w val="0.6612545863527417"/>
          <c:h val="0.76387754435259902"/>
        </c:manualLayout>
      </c:layout>
      <c:barChart>
        <c:barDir val="col"/>
        <c:grouping val="clustered"/>
        <c:varyColors val="0"/>
        <c:ser>
          <c:idx val="0"/>
          <c:order val="0"/>
          <c:tx>
            <c:strRef>
              <c:f>'C19'!$A$52</c:f>
              <c:strCache>
                <c:ptCount val="1"/>
                <c:pt idx="0">
                  <c:v>Mediciones no realizadas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'C19'!$B$50:$M$50</c:f>
              <c:strCache>
                <c:ptCount val="12"/>
                <c:pt idx="0">
                  <c:v>Ene</c:v>
                </c:pt>
                <c:pt idx="1">
                  <c:v>Feb</c:v>
                </c:pt>
                <c:pt idx="2">
                  <c:v>Mar</c:v>
                </c:pt>
                <c:pt idx="3">
                  <c:v>Abr</c:v>
                </c:pt>
                <c:pt idx="4">
                  <c:v>May</c:v>
                </c:pt>
                <c:pt idx="5">
                  <c:v>Jun</c:v>
                </c:pt>
                <c:pt idx="6">
                  <c:v>Jul</c:v>
                </c:pt>
                <c:pt idx="7">
                  <c:v>Agos</c:v>
                </c:pt>
                <c:pt idx="8">
                  <c:v>Sept</c:v>
                </c:pt>
                <c:pt idx="9">
                  <c:v>Oct</c:v>
                </c:pt>
                <c:pt idx="10">
                  <c:v>Nov</c:v>
                </c:pt>
                <c:pt idx="11">
                  <c:v>Dic</c:v>
                </c:pt>
              </c:strCache>
            </c:strRef>
          </c:cat>
          <c:val>
            <c:numRef>
              <c:f>'C19'!$B$52:$M$52</c:f>
              <c:numCache>
                <c:formatCode>General</c:formatCode>
                <c:ptCount val="12"/>
              </c:numCache>
            </c:numRef>
          </c:val>
          <c:extLst>
            <c:ext xmlns:c16="http://schemas.microsoft.com/office/drawing/2014/chart" uri="{C3380CC4-5D6E-409C-BE32-E72D297353CC}">
              <c16:uniqueId val="{00000000-D104-4B25-8194-E6D5EB9ED62E}"/>
            </c:ext>
          </c:extLst>
        </c:ser>
        <c:dLbls>
          <c:showLegendKey val="0"/>
          <c:showVal val="0"/>
          <c:showCatName val="0"/>
          <c:showSerName val="0"/>
          <c:showPercent val="0"/>
          <c:showBubbleSize val="0"/>
        </c:dLbls>
        <c:gapWidth val="100"/>
        <c:overlap val="-24"/>
        <c:axId val="228447744"/>
        <c:axId val="234270080"/>
      </c:barChart>
      <c:catAx>
        <c:axId val="22844774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34270080"/>
        <c:crosses val="autoZero"/>
        <c:auto val="1"/>
        <c:lblAlgn val="ctr"/>
        <c:lblOffset val="100"/>
        <c:tickMarkSkip val="1"/>
        <c:noMultiLvlLbl val="0"/>
      </c:catAx>
      <c:valAx>
        <c:axId val="234270080"/>
        <c:scaling>
          <c:orientation val="minMax"/>
          <c:max val="150"/>
          <c:min val="0"/>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s-ES"/>
                  <a:t>Cantidad</a:t>
                </a:r>
              </a:p>
              <a:p>
                <a:pPr>
                  <a:defRPr/>
                </a:pPr>
                <a:endParaRPr lang="es-ES"/>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SV"/>
            </a:p>
          </c:txPr>
        </c:title>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28447744"/>
        <c:crosses val="autoZero"/>
        <c:crossBetween val="between"/>
        <c:majorUnit val="20"/>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SV"/>
          </a:p>
        </c:txPr>
      </c:dTable>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solidFill>
        <a:srgbClr val="FFFF00"/>
      </a:solidFill>
    </a:ln>
    <a:effectLst/>
  </c:spPr>
  <c:txPr>
    <a:bodyPr/>
    <a:lstStyle/>
    <a:p>
      <a:pPr>
        <a:defRPr/>
      </a:pPr>
      <a:endParaRPr lang="es-SV"/>
    </a:p>
  </c:txPr>
  <c:printSettings>
    <c:headerFooter alignWithMargins="0"/>
    <c:pageMargins b="1" l="0.75000000000000266" r="0.75000000000000266" t="1" header="0" footer="0"/>
    <c:pageSetup paperSize="138"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Porcentaje de Facturación Estimada 
IFE</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D11D-41A8-8BC4-9CEE3DAD0697}"/>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11D-41A8-8BC4-9CEE3DAD0697}"/>
            </c:ext>
          </c:extLst>
        </c:ser>
        <c:dLbls>
          <c:showLegendKey val="0"/>
          <c:showVal val="0"/>
          <c:showCatName val="0"/>
          <c:showSerName val="0"/>
          <c:showPercent val="0"/>
          <c:showBubbleSize val="0"/>
        </c:dLbls>
        <c:marker val="1"/>
        <c:smooth val="0"/>
        <c:axId val="283550720"/>
        <c:axId val="235519296"/>
      </c:lineChart>
      <c:catAx>
        <c:axId val="283550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235519296"/>
        <c:crosses val="autoZero"/>
        <c:auto val="0"/>
        <c:lblAlgn val="ctr"/>
        <c:lblOffset val="100"/>
        <c:tickLblSkip val="1"/>
        <c:tickMarkSkip val="1"/>
        <c:noMultiLvlLbl val="0"/>
      </c:catAx>
      <c:valAx>
        <c:axId val="2355192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8355072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Porcentaje de Facturación Estimada 
IFE</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7C07-4A57-ACB8-020F7ADB40EF}"/>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7C07-4A57-ACB8-020F7ADB40EF}"/>
            </c:ext>
          </c:extLst>
        </c:ser>
        <c:dLbls>
          <c:showLegendKey val="0"/>
          <c:showVal val="0"/>
          <c:showCatName val="0"/>
          <c:showSerName val="0"/>
          <c:showPercent val="0"/>
          <c:showBubbleSize val="0"/>
        </c:dLbls>
        <c:marker val="1"/>
        <c:smooth val="0"/>
        <c:axId val="283551232"/>
        <c:axId val="288826496"/>
      </c:lineChart>
      <c:catAx>
        <c:axId val="283551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288826496"/>
        <c:crosses val="autoZero"/>
        <c:auto val="0"/>
        <c:lblAlgn val="ctr"/>
        <c:lblOffset val="100"/>
        <c:tickLblSkip val="1"/>
        <c:tickMarkSkip val="1"/>
        <c:noMultiLvlLbl val="0"/>
      </c:catAx>
      <c:valAx>
        <c:axId val="2888264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8355123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s-MX"/>
              <a:t>Indicadores de Calidad del Servicio
PRUi</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28CD-44F9-A270-479F922B8172}"/>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28CD-44F9-A270-479F922B8172}"/>
            </c:ext>
          </c:extLst>
        </c:ser>
        <c:dLbls>
          <c:showLegendKey val="0"/>
          <c:showVal val="0"/>
          <c:showCatName val="0"/>
          <c:showSerName val="0"/>
          <c:showPercent val="0"/>
          <c:showBubbleSize val="0"/>
        </c:dLbls>
        <c:marker val="1"/>
        <c:smooth val="0"/>
        <c:axId val="283551744"/>
        <c:axId val="288828224"/>
      </c:lineChart>
      <c:catAx>
        <c:axId val="283551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es-SV"/>
          </a:p>
        </c:txPr>
        <c:crossAx val="288828224"/>
        <c:crosses val="autoZero"/>
        <c:auto val="0"/>
        <c:lblAlgn val="ctr"/>
        <c:lblOffset val="100"/>
        <c:tickLblSkip val="1"/>
        <c:tickMarkSkip val="1"/>
        <c:noMultiLvlLbl val="0"/>
      </c:catAx>
      <c:valAx>
        <c:axId val="28882822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SV"/>
          </a:p>
        </c:txPr>
        <c:crossAx val="28355174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s-MX"/>
              <a:t>Indicadores de Calidad del Servicio
PARA</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7052-49EF-9D2A-6AD623AFDBC8}"/>
            </c:ext>
          </c:extLst>
        </c:ser>
        <c:ser>
          <c:idx val="1"/>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7052-49EF-9D2A-6AD623AFDBC8}"/>
            </c:ext>
          </c:extLst>
        </c:ser>
        <c:dLbls>
          <c:showLegendKey val="0"/>
          <c:showVal val="0"/>
          <c:showCatName val="0"/>
          <c:showSerName val="0"/>
          <c:showPercent val="0"/>
          <c:showBubbleSize val="0"/>
        </c:dLbls>
        <c:marker val="1"/>
        <c:smooth val="0"/>
        <c:axId val="283552256"/>
        <c:axId val="288829952"/>
      </c:lineChart>
      <c:catAx>
        <c:axId val="283552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es-SV"/>
          </a:p>
        </c:txPr>
        <c:crossAx val="288829952"/>
        <c:crosses val="autoZero"/>
        <c:auto val="0"/>
        <c:lblAlgn val="ctr"/>
        <c:lblOffset val="100"/>
        <c:tickLblSkip val="1"/>
        <c:tickMarkSkip val="1"/>
        <c:noMultiLvlLbl val="0"/>
      </c:catAx>
      <c:valAx>
        <c:axId val="2888299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SV"/>
          </a:p>
        </c:txPr>
        <c:crossAx val="28355225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s-MX"/>
              <a:t>Indicadores de Calidad del Servicio
PRUc</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54E7-4E90-9E84-FE1481CF6FA8}"/>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54E7-4E90-9E84-FE1481CF6FA8}"/>
            </c:ext>
          </c:extLst>
        </c:ser>
        <c:dLbls>
          <c:showLegendKey val="0"/>
          <c:showVal val="0"/>
          <c:showCatName val="0"/>
          <c:showSerName val="0"/>
          <c:showPercent val="0"/>
          <c:showBubbleSize val="0"/>
        </c:dLbls>
        <c:marker val="1"/>
        <c:smooth val="0"/>
        <c:axId val="283552768"/>
        <c:axId val="288831680"/>
      </c:lineChart>
      <c:catAx>
        <c:axId val="283552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es-SV"/>
          </a:p>
        </c:txPr>
        <c:crossAx val="288831680"/>
        <c:crosses val="autoZero"/>
        <c:auto val="0"/>
        <c:lblAlgn val="ctr"/>
        <c:lblOffset val="100"/>
        <c:tickLblSkip val="1"/>
        <c:tickMarkSkip val="1"/>
        <c:noMultiLvlLbl val="0"/>
      </c:catAx>
      <c:valAx>
        <c:axId val="2888316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SV"/>
          </a:p>
        </c:txPr>
        <c:crossAx val="28355276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s-MX"/>
              <a:t>Indicadores de Calidad del Servicio
PRUt</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85C4-4C38-99D6-8FEBAA903188}"/>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85C4-4C38-99D6-8FEBAA903188}"/>
            </c:ext>
          </c:extLst>
        </c:ser>
        <c:dLbls>
          <c:showLegendKey val="0"/>
          <c:showVal val="0"/>
          <c:showCatName val="0"/>
          <c:showSerName val="0"/>
          <c:showPercent val="0"/>
          <c:showBubbleSize val="0"/>
        </c:dLbls>
        <c:marker val="1"/>
        <c:smooth val="0"/>
        <c:axId val="283553280"/>
        <c:axId val="298827776"/>
      </c:lineChart>
      <c:catAx>
        <c:axId val="283553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es-SV"/>
          </a:p>
        </c:txPr>
        <c:crossAx val="298827776"/>
        <c:crosses val="autoZero"/>
        <c:auto val="0"/>
        <c:lblAlgn val="ctr"/>
        <c:lblOffset val="100"/>
        <c:tickLblSkip val="1"/>
        <c:tickMarkSkip val="1"/>
        <c:noMultiLvlLbl val="0"/>
      </c:catAx>
      <c:valAx>
        <c:axId val="29882777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SV"/>
          </a:p>
        </c:txPr>
        <c:crossAx val="28355328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PRUi</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7614-41D8-B468-5E712FEF12F4}"/>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7614-41D8-B468-5E712FEF12F4}"/>
            </c:ext>
          </c:extLst>
        </c:ser>
        <c:dLbls>
          <c:showLegendKey val="0"/>
          <c:showVal val="0"/>
          <c:showCatName val="0"/>
          <c:showSerName val="0"/>
          <c:showPercent val="0"/>
          <c:showBubbleSize val="0"/>
        </c:dLbls>
        <c:marker val="1"/>
        <c:smooth val="0"/>
        <c:axId val="299040768"/>
        <c:axId val="298828352"/>
      </c:lineChart>
      <c:catAx>
        <c:axId val="299040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298828352"/>
        <c:crosses val="autoZero"/>
        <c:auto val="0"/>
        <c:lblAlgn val="ctr"/>
        <c:lblOffset val="100"/>
        <c:tickLblSkip val="1"/>
        <c:tickMarkSkip val="1"/>
        <c:noMultiLvlLbl val="0"/>
      </c:catAx>
      <c:valAx>
        <c:axId val="2988283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9904076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PARA</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8E82-41BB-AB69-BD427CFCD45C}"/>
            </c:ext>
          </c:extLst>
        </c:ser>
        <c:ser>
          <c:idx val="1"/>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8E82-41BB-AB69-BD427CFCD45C}"/>
            </c:ext>
          </c:extLst>
        </c:ser>
        <c:dLbls>
          <c:showLegendKey val="0"/>
          <c:showVal val="0"/>
          <c:showCatName val="0"/>
          <c:showSerName val="0"/>
          <c:showPercent val="0"/>
          <c:showBubbleSize val="0"/>
        </c:dLbls>
        <c:marker val="1"/>
        <c:smooth val="0"/>
        <c:axId val="299041280"/>
        <c:axId val="298830080"/>
      </c:lineChart>
      <c:catAx>
        <c:axId val="29904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298830080"/>
        <c:crosses val="autoZero"/>
        <c:auto val="0"/>
        <c:lblAlgn val="ctr"/>
        <c:lblOffset val="100"/>
        <c:tickLblSkip val="1"/>
        <c:tickMarkSkip val="1"/>
        <c:noMultiLvlLbl val="0"/>
      </c:catAx>
      <c:valAx>
        <c:axId val="2988300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9904128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TPA</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1773-4B84-B85F-DBC4F3B30594}"/>
            </c:ext>
          </c:extLst>
        </c:ser>
        <c:ser>
          <c:idx val="1"/>
          <c:order val="1"/>
          <c:spPr>
            <a:ln w="25400">
              <a:solidFill>
                <a:srgbClr val="000000"/>
              </a:solidFill>
              <a:prstDash val="solid"/>
            </a:ln>
          </c:spPr>
          <c:marker>
            <c:symbol val="dash"/>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1773-4B84-B85F-DBC4F3B30594}"/>
            </c:ext>
          </c:extLst>
        </c:ser>
        <c:dLbls>
          <c:showLegendKey val="0"/>
          <c:showVal val="0"/>
          <c:showCatName val="0"/>
          <c:showSerName val="0"/>
          <c:showPercent val="0"/>
          <c:showBubbleSize val="0"/>
        </c:dLbls>
        <c:marker val="1"/>
        <c:smooth val="0"/>
        <c:axId val="299041792"/>
        <c:axId val="298831808"/>
      </c:lineChart>
      <c:catAx>
        <c:axId val="299041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298831808"/>
        <c:crosses val="autoZero"/>
        <c:auto val="0"/>
        <c:lblAlgn val="ctr"/>
        <c:lblOffset val="100"/>
        <c:tickLblSkip val="1"/>
        <c:tickMarkSkip val="1"/>
        <c:noMultiLvlLbl val="0"/>
      </c:catAx>
      <c:valAx>
        <c:axId val="2988318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9904179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USRE</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7374-441D-B3AE-E6C5C3D8D1DC}"/>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7374-441D-B3AE-E6C5C3D8D1DC}"/>
            </c:ext>
          </c:extLst>
        </c:ser>
        <c:dLbls>
          <c:showLegendKey val="0"/>
          <c:showVal val="0"/>
          <c:showCatName val="0"/>
          <c:showSerName val="0"/>
          <c:showPercent val="0"/>
          <c:showBubbleSize val="0"/>
        </c:dLbls>
        <c:marker val="1"/>
        <c:smooth val="0"/>
        <c:axId val="299042304"/>
        <c:axId val="298833536"/>
      </c:lineChart>
      <c:catAx>
        <c:axId val="299042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298833536"/>
        <c:crosses val="autoZero"/>
        <c:auto val="0"/>
        <c:lblAlgn val="ctr"/>
        <c:lblOffset val="100"/>
        <c:tickLblSkip val="1"/>
        <c:tickMarkSkip val="1"/>
        <c:noMultiLvlLbl val="0"/>
      </c:catAx>
      <c:valAx>
        <c:axId val="298833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9904230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3543521535829339"/>
          <c:y val="1.6597510373443983E-2"/>
        </c:manualLayout>
      </c:layout>
      <c:overlay val="0"/>
      <c:spPr>
        <a:noFill/>
        <a:ln>
          <a:noFill/>
        </a:ln>
        <a:effectLst/>
      </c:spPr>
      <c:txPr>
        <a:bodyPr rot="0" spcFirstLastPara="1" vertOverflow="ellipsis" vert="horz" wrap="square" anchor="ctr" anchorCtr="1"/>
        <a:lstStyle/>
        <a:p>
          <a:pPr>
            <a:defRPr sz="1600" b="0"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endParaRPr lang="es-SV"/>
        </a:p>
      </c:txPr>
    </c:title>
    <c:autoTitleDeleted val="0"/>
    <c:plotArea>
      <c:layout>
        <c:manualLayout>
          <c:layoutTarget val="inner"/>
          <c:xMode val="edge"/>
          <c:yMode val="edge"/>
          <c:x val="0.3387454136472583"/>
          <c:y val="0.16847431415471403"/>
          <c:w val="0.6612545863527417"/>
          <c:h val="0.76387754435259902"/>
        </c:manualLayout>
      </c:layout>
      <c:barChart>
        <c:barDir val="col"/>
        <c:grouping val="clustered"/>
        <c:varyColors val="0"/>
        <c:ser>
          <c:idx val="0"/>
          <c:order val="0"/>
          <c:tx>
            <c:strRef>
              <c:f>'C19'!$A$53</c:f>
              <c:strCache>
                <c:ptCount val="1"/>
                <c:pt idx="0">
                  <c:v>Mediciones Validas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'C19'!$B$50:$M$50</c:f>
              <c:strCache>
                <c:ptCount val="12"/>
                <c:pt idx="0">
                  <c:v>Ene</c:v>
                </c:pt>
                <c:pt idx="1">
                  <c:v>Feb</c:v>
                </c:pt>
                <c:pt idx="2">
                  <c:v>Mar</c:v>
                </c:pt>
                <c:pt idx="3">
                  <c:v>Abr</c:v>
                </c:pt>
                <c:pt idx="4">
                  <c:v>May</c:v>
                </c:pt>
                <c:pt idx="5">
                  <c:v>Jun</c:v>
                </c:pt>
                <c:pt idx="6">
                  <c:v>Jul</c:v>
                </c:pt>
                <c:pt idx="7">
                  <c:v>Agos</c:v>
                </c:pt>
                <c:pt idx="8">
                  <c:v>Sept</c:v>
                </c:pt>
                <c:pt idx="9">
                  <c:v>Oct</c:v>
                </c:pt>
                <c:pt idx="10">
                  <c:v>Nov</c:v>
                </c:pt>
                <c:pt idx="11">
                  <c:v>Dic</c:v>
                </c:pt>
              </c:strCache>
            </c:strRef>
          </c:cat>
          <c:val>
            <c:numRef>
              <c:f>'C19'!$B$53:$M$53</c:f>
              <c:numCache>
                <c:formatCode>General</c:formatCode>
                <c:ptCount val="12"/>
              </c:numCache>
            </c:numRef>
          </c:val>
          <c:extLst>
            <c:ext xmlns:c16="http://schemas.microsoft.com/office/drawing/2014/chart" uri="{C3380CC4-5D6E-409C-BE32-E72D297353CC}">
              <c16:uniqueId val="{00000000-1F99-4132-99C9-8A826997DFF3}"/>
            </c:ext>
          </c:extLst>
        </c:ser>
        <c:dLbls>
          <c:showLegendKey val="0"/>
          <c:showVal val="0"/>
          <c:showCatName val="0"/>
          <c:showSerName val="0"/>
          <c:showPercent val="0"/>
          <c:showBubbleSize val="0"/>
        </c:dLbls>
        <c:gapWidth val="100"/>
        <c:overlap val="-24"/>
        <c:axId val="228449792"/>
        <c:axId val="234272960"/>
      </c:barChart>
      <c:catAx>
        <c:axId val="22844979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34272960"/>
        <c:crosses val="autoZero"/>
        <c:auto val="1"/>
        <c:lblAlgn val="ctr"/>
        <c:lblOffset val="100"/>
        <c:tickMarkSkip val="1"/>
        <c:noMultiLvlLbl val="0"/>
      </c:catAx>
      <c:valAx>
        <c:axId val="234272960"/>
        <c:scaling>
          <c:orientation val="minMax"/>
          <c:max val="150"/>
          <c:min val="0"/>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s-ES"/>
                  <a:t>Cantidad</a:t>
                </a:r>
              </a:p>
              <a:p>
                <a:pPr>
                  <a:defRPr/>
                </a:pPr>
                <a:endParaRPr lang="es-ES"/>
              </a:p>
            </c:rich>
          </c:tx>
          <c:layout>
            <c:manualLayout>
              <c:xMode val="edge"/>
              <c:yMode val="edge"/>
              <c:x val="2.7601665244775125E-2"/>
              <c:y val="0.35071162475658285"/>
            </c:manualLayout>
          </c:layout>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SV"/>
            </a:p>
          </c:txPr>
        </c:title>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28449792"/>
        <c:crosses val="autoZero"/>
        <c:crossBetween val="between"/>
        <c:majorUnit val="20"/>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SV"/>
          </a:p>
        </c:txPr>
      </c:dTable>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solidFill>
        <a:srgbClr val="FFFF00"/>
      </a:solidFill>
    </a:ln>
    <a:effectLst/>
  </c:spPr>
  <c:txPr>
    <a:bodyPr/>
    <a:lstStyle/>
    <a:p>
      <a:pPr>
        <a:defRPr/>
      </a:pPr>
      <a:endParaRPr lang="es-SV"/>
    </a:p>
  </c:txPr>
  <c:printSettings>
    <c:headerFooter alignWithMargins="0"/>
    <c:pageMargins b="1" l="0.75000000000000266" r="0.75000000000000266" t="1" header="0" footer="0"/>
    <c:pageSetup paperSize="138"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USRE</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01D9-4E80-86B1-FE5943C42978}"/>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1D9-4E80-86B1-FE5943C42978}"/>
            </c:ext>
          </c:extLst>
        </c:ser>
        <c:dLbls>
          <c:showLegendKey val="0"/>
          <c:showVal val="0"/>
          <c:showCatName val="0"/>
          <c:showSerName val="0"/>
          <c:showPercent val="0"/>
          <c:showBubbleSize val="0"/>
        </c:dLbls>
        <c:marker val="1"/>
        <c:smooth val="0"/>
        <c:axId val="299042816"/>
        <c:axId val="298835264"/>
      </c:lineChart>
      <c:catAx>
        <c:axId val="299042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298835264"/>
        <c:crosses val="autoZero"/>
        <c:auto val="0"/>
        <c:lblAlgn val="ctr"/>
        <c:lblOffset val="100"/>
        <c:tickLblSkip val="1"/>
        <c:tickMarkSkip val="1"/>
        <c:noMultiLvlLbl val="0"/>
      </c:catAx>
      <c:valAx>
        <c:axId val="2988352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9904281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Inidcadores de Calidad
IPE </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31AC-49E1-BCA3-0B656755777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31AC-49E1-BCA3-0B6567557777}"/>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31AC-49E1-BCA3-0B6567557777}"/>
            </c:ext>
          </c:extLst>
        </c:ser>
        <c:ser>
          <c:idx val="3"/>
          <c:order val="3"/>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extLst>
            <c:ext xmlns:c16="http://schemas.microsoft.com/office/drawing/2014/chart" uri="{C3380CC4-5D6E-409C-BE32-E72D297353CC}">
              <c16:uniqueId val="{00000003-31AC-49E1-BCA3-0B6567557777}"/>
            </c:ext>
          </c:extLst>
        </c:ser>
        <c:ser>
          <c:idx val="4"/>
          <c:order val="4"/>
          <c:spPr>
            <a:ln w="38100">
              <a:solidFill>
                <a:srgbClr val="000000"/>
              </a:solidFill>
              <a:prstDash val="solid"/>
            </a:ln>
          </c:spPr>
          <c:marker>
            <c:symbol val="dot"/>
            <c:size val="9"/>
            <c:spPr>
              <a:noFill/>
              <a:ln>
                <a:solidFill>
                  <a:srgbClr val="8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4-31AC-49E1-BCA3-0B6567557777}"/>
            </c:ext>
          </c:extLst>
        </c:ser>
        <c:dLbls>
          <c:showLegendKey val="0"/>
          <c:showVal val="0"/>
          <c:showCatName val="0"/>
          <c:showSerName val="0"/>
          <c:showPercent val="0"/>
          <c:showBubbleSize val="0"/>
        </c:dLbls>
        <c:marker val="1"/>
        <c:smooth val="0"/>
        <c:axId val="299043328"/>
        <c:axId val="301745280"/>
      </c:lineChart>
      <c:catAx>
        <c:axId val="299043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1745280"/>
        <c:crosses val="autoZero"/>
        <c:auto val="0"/>
        <c:lblAlgn val="ctr"/>
        <c:lblOffset val="100"/>
        <c:tickMarkSkip val="1"/>
        <c:noMultiLvlLbl val="0"/>
      </c:catAx>
      <c:valAx>
        <c:axId val="3017452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9904332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5" b="0" i="0" u="none" strike="noStrike" baseline="0">
              <a:solidFill>
                <a:srgbClr val="000000"/>
              </a:solidFill>
              <a:latin typeface="Arial Narrow"/>
              <a:ea typeface="Arial Narrow"/>
              <a:cs typeface="Arial Narrow"/>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PRUc</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888B-4897-9CAC-6FDD11275A48}"/>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888B-4897-9CAC-6FDD11275A48}"/>
            </c:ext>
          </c:extLst>
        </c:ser>
        <c:dLbls>
          <c:showLegendKey val="0"/>
          <c:showVal val="0"/>
          <c:showCatName val="0"/>
          <c:showSerName val="0"/>
          <c:showPercent val="0"/>
          <c:showBubbleSize val="0"/>
        </c:dLbls>
        <c:marker val="1"/>
        <c:smooth val="0"/>
        <c:axId val="299044352"/>
        <c:axId val="301747584"/>
      </c:lineChart>
      <c:catAx>
        <c:axId val="299044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1747584"/>
        <c:crosses val="autoZero"/>
        <c:auto val="0"/>
        <c:lblAlgn val="ctr"/>
        <c:lblOffset val="100"/>
        <c:tickLblSkip val="1"/>
        <c:tickMarkSkip val="1"/>
        <c:noMultiLvlLbl val="0"/>
      </c:catAx>
      <c:valAx>
        <c:axId val="3017475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29904435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PRUt</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4B97-4357-AC2A-E2C9AAE612B1}"/>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4B97-4357-AC2A-E2C9AAE612B1}"/>
            </c:ext>
          </c:extLst>
        </c:ser>
        <c:dLbls>
          <c:showLegendKey val="0"/>
          <c:showVal val="0"/>
          <c:showCatName val="0"/>
          <c:showSerName val="0"/>
          <c:showPercent val="0"/>
          <c:showBubbleSize val="0"/>
        </c:dLbls>
        <c:marker val="1"/>
        <c:smooth val="0"/>
        <c:axId val="302981120"/>
        <c:axId val="301749312"/>
      </c:lineChart>
      <c:catAx>
        <c:axId val="302981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1749312"/>
        <c:crosses val="autoZero"/>
        <c:auto val="0"/>
        <c:lblAlgn val="ctr"/>
        <c:lblOffset val="100"/>
        <c:tickLblSkip val="1"/>
        <c:tickMarkSkip val="1"/>
        <c:noMultiLvlLbl val="0"/>
      </c:catAx>
      <c:valAx>
        <c:axId val="3017493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298112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Inidcadores de Calidad
IPE </a:t>
            </a:r>
          </a:p>
        </c:rich>
      </c:tx>
      <c:overlay val="0"/>
      <c:spPr>
        <a:noFill/>
        <a:ln w="25400">
          <a:noFill/>
        </a:ln>
      </c:spPr>
    </c:title>
    <c:autoTitleDeleted val="0"/>
    <c:plotArea>
      <c:layout/>
      <c:lineChart>
        <c:grouping val="standard"/>
        <c:varyColors val="0"/>
        <c:ser>
          <c:idx val="6"/>
          <c:order val="0"/>
          <c:spPr>
            <a:ln w="12700">
              <a:solidFill>
                <a:srgbClr val="008080"/>
              </a:solidFill>
              <a:prstDash val="solid"/>
            </a:ln>
          </c:spPr>
          <c:marker>
            <c:symbol val="plus"/>
            <c:size val="5"/>
            <c:spPr>
              <a:noFill/>
              <a:ln>
                <a:solidFill>
                  <a:srgbClr val="0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AAA9-4AEA-9E57-2ECD775B290E}"/>
            </c:ext>
          </c:extLst>
        </c:ser>
        <c:ser>
          <c:idx val="7"/>
          <c:order val="1"/>
          <c:spPr>
            <a:ln w="12700">
              <a:solidFill>
                <a:srgbClr val="0000FF"/>
              </a:solidFill>
              <a:prstDash val="solid"/>
            </a:ln>
          </c:spPr>
          <c:marker>
            <c:symbol val="dot"/>
            <c:size val="5"/>
            <c:spPr>
              <a:noFill/>
              <a:ln>
                <a:solidFill>
                  <a:srgbClr val="00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AAA9-4AEA-9E57-2ECD775B290E}"/>
            </c:ext>
          </c:extLst>
        </c:ser>
        <c:ser>
          <c:idx val="8"/>
          <c:order val="2"/>
          <c:spPr>
            <a:ln w="12700">
              <a:solidFill>
                <a:srgbClr val="00CCFF"/>
              </a:solidFill>
              <a:prstDash val="solid"/>
            </a:ln>
          </c:spPr>
          <c:marker>
            <c:symbol val="dash"/>
            <c:size val="5"/>
            <c:spPr>
              <a:noFill/>
              <a:ln>
                <a:solidFill>
                  <a:srgbClr val="00CCFF"/>
                </a:solidFill>
                <a:prstDash val="solid"/>
              </a:ln>
            </c:spPr>
          </c:marker>
          <c:val>
            <c:numLit>
              <c:formatCode>General</c:formatCode>
              <c:ptCount val="1"/>
              <c:pt idx="0">
                <c:v>0</c:v>
              </c:pt>
            </c:numLit>
          </c:val>
          <c:smooth val="0"/>
          <c:extLst>
            <c:ext xmlns:c16="http://schemas.microsoft.com/office/drawing/2014/chart" uri="{C3380CC4-5D6E-409C-BE32-E72D297353CC}">
              <c16:uniqueId val="{00000002-AAA9-4AEA-9E57-2ECD775B290E}"/>
            </c:ext>
          </c:extLst>
        </c:ser>
        <c:ser>
          <c:idx val="9"/>
          <c:order val="3"/>
          <c:spPr>
            <a:ln w="12700">
              <a:solidFill>
                <a:srgbClr val="CCFFFF"/>
              </a:solidFill>
              <a:prstDash val="solid"/>
            </a:ln>
          </c:spPr>
          <c:marker>
            <c:symbol val="diamond"/>
            <c:size val="5"/>
            <c:spPr>
              <a:solidFill>
                <a:srgbClr val="CCFFFF"/>
              </a:solidFill>
              <a:ln>
                <a:solidFill>
                  <a:srgbClr val="CCFFFF"/>
                </a:solidFill>
                <a:prstDash val="solid"/>
              </a:ln>
            </c:spPr>
          </c:marker>
          <c:val>
            <c:numLit>
              <c:formatCode>General</c:formatCode>
              <c:ptCount val="1"/>
              <c:pt idx="0">
                <c:v>0</c:v>
              </c:pt>
            </c:numLit>
          </c:val>
          <c:smooth val="0"/>
          <c:extLst>
            <c:ext xmlns:c16="http://schemas.microsoft.com/office/drawing/2014/chart" uri="{C3380CC4-5D6E-409C-BE32-E72D297353CC}">
              <c16:uniqueId val="{00000003-AAA9-4AEA-9E57-2ECD775B290E}"/>
            </c:ext>
          </c:extLst>
        </c:ser>
        <c:ser>
          <c:idx val="10"/>
          <c:order val="4"/>
          <c:spPr>
            <a:ln w="12700">
              <a:solidFill>
                <a:srgbClr val="CCFFCC"/>
              </a:solidFill>
              <a:prstDash val="solid"/>
            </a:ln>
          </c:spPr>
          <c:marker>
            <c:symbol val="square"/>
            <c:size val="5"/>
            <c:spPr>
              <a:solidFill>
                <a:srgbClr val="CCFFCC"/>
              </a:solidFill>
              <a:ln>
                <a:solidFill>
                  <a:srgbClr val="CCFFCC"/>
                </a:solidFill>
                <a:prstDash val="solid"/>
              </a:ln>
            </c:spPr>
          </c:marker>
          <c:val>
            <c:numLit>
              <c:formatCode>General</c:formatCode>
              <c:ptCount val="1"/>
              <c:pt idx="0">
                <c:v>0</c:v>
              </c:pt>
            </c:numLit>
          </c:val>
          <c:smooth val="0"/>
          <c:extLst>
            <c:ext xmlns:c16="http://schemas.microsoft.com/office/drawing/2014/chart" uri="{C3380CC4-5D6E-409C-BE32-E72D297353CC}">
              <c16:uniqueId val="{00000004-AAA9-4AEA-9E57-2ECD775B290E}"/>
            </c:ext>
          </c:extLst>
        </c:ser>
        <c:ser>
          <c:idx val="14"/>
          <c:order val="5"/>
          <c:spPr>
            <a:ln w="38100">
              <a:solidFill>
                <a:srgbClr val="000000"/>
              </a:solidFill>
              <a:prstDash val="solid"/>
            </a:ln>
          </c:spPr>
          <c:marker>
            <c:symbol val="dash"/>
            <c:size val="9"/>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5-AAA9-4AEA-9E57-2ECD775B290E}"/>
            </c:ext>
          </c:extLst>
        </c:ser>
        <c:ser>
          <c:idx val="0"/>
          <c:order val="6"/>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6-AAA9-4AEA-9E57-2ECD775B290E}"/>
            </c:ext>
          </c:extLst>
        </c:ser>
        <c:dLbls>
          <c:showLegendKey val="0"/>
          <c:showVal val="0"/>
          <c:showCatName val="0"/>
          <c:showSerName val="0"/>
          <c:showPercent val="0"/>
          <c:showBubbleSize val="0"/>
        </c:dLbls>
        <c:marker val="1"/>
        <c:smooth val="0"/>
        <c:axId val="302982144"/>
        <c:axId val="301751040"/>
      </c:lineChart>
      <c:catAx>
        <c:axId val="302982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1751040"/>
        <c:crosses val="autoZero"/>
        <c:auto val="0"/>
        <c:lblAlgn val="ctr"/>
        <c:lblOffset val="100"/>
        <c:tickMarkSkip val="1"/>
        <c:noMultiLvlLbl val="0"/>
      </c:catAx>
      <c:valAx>
        <c:axId val="3017510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298214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5" b="0" i="0" u="none" strike="noStrike" baseline="0">
              <a:solidFill>
                <a:srgbClr val="000000"/>
              </a:solidFill>
              <a:latin typeface="Arial Narrow"/>
              <a:ea typeface="Arial Narrow"/>
              <a:cs typeface="Arial Narrow"/>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Inidcadores de Calidad
IPE </a:t>
            </a:r>
          </a:p>
        </c:rich>
      </c:tx>
      <c:overlay val="0"/>
      <c:spPr>
        <a:noFill/>
        <a:ln w="25400">
          <a:noFill/>
        </a:ln>
      </c:spPr>
    </c:title>
    <c:autoTitleDeleted val="0"/>
    <c:plotArea>
      <c:layout/>
      <c:lineChart>
        <c:grouping val="standard"/>
        <c:varyColors val="0"/>
        <c:ser>
          <c:idx val="4"/>
          <c:order val="0"/>
          <c:spPr>
            <a:ln w="12700">
              <a:solidFill>
                <a:srgbClr val="800080"/>
              </a:solidFill>
              <a:prstDash val="solid"/>
            </a:ln>
          </c:spPr>
          <c:marker>
            <c:symbol val="star"/>
            <c:size val="5"/>
            <c:spPr>
              <a:noFill/>
              <a:ln>
                <a:solidFill>
                  <a:srgbClr val="8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2314-417D-AE78-55B4B47A17D7}"/>
            </c:ext>
          </c:extLst>
        </c:ser>
        <c:ser>
          <c:idx val="5"/>
          <c:order val="1"/>
          <c:spPr>
            <a:ln w="12700">
              <a:solidFill>
                <a:srgbClr val="800000"/>
              </a:solidFill>
              <a:prstDash val="solid"/>
            </a:ln>
          </c:spPr>
          <c:marker>
            <c:symbol val="circle"/>
            <c:size val="5"/>
            <c:spPr>
              <a:solidFill>
                <a:srgbClr val="800000"/>
              </a:solidFill>
              <a:ln>
                <a:solidFill>
                  <a:srgbClr val="8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2314-417D-AE78-55B4B47A17D7}"/>
            </c:ext>
          </c:extLst>
        </c:ser>
        <c:ser>
          <c:idx val="14"/>
          <c:order val="2"/>
          <c:spPr>
            <a:ln w="12700">
              <a:solidFill>
                <a:srgbClr val="CC99FF"/>
              </a:solidFill>
              <a:prstDash val="solid"/>
            </a:ln>
          </c:spPr>
          <c:marker>
            <c:symbol val="circle"/>
            <c:size val="5"/>
            <c:spPr>
              <a:solidFill>
                <a:srgbClr val="CC99FF"/>
              </a:solidFill>
              <a:ln>
                <a:solidFill>
                  <a:srgbClr val="CC99FF"/>
                </a:solidFill>
                <a:prstDash val="solid"/>
              </a:ln>
            </c:spPr>
          </c:marker>
          <c:val>
            <c:numLit>
              <c:formatCode>General</c:formatCode>
              <c:ptCount val="1"/>
              <c:pt idx="0">
                <c:v>0</c:v>
              </c:pt>
            </c:numLit>
          </c:val>
          <c:smooth val="0"/>
          <c:extLst>
            <c:ext xmlns:c16="http://schemas.microsoft.com/office/drawing/2014/chart" uri="{C3380CC4-5D6E-409C-BE32-E72D297353CC}">
              <c16:uniqueId val="{00000002-2314-417D-AE78-55B4B47A17D7}"/>
            </c:ext>
          </c:extLst>
        </c:ser>
        <c:ser>
          <c:idx val="0"/>
          <c:order val="3"/>
          <c:spPr>
            <a:ln w="38100">
              <a:solidFill>
                <a:srgbClr val="000000"/>
              </a:solidFill>
              <a:prstDash val="solid"/>
            </a:ln>
          </c:spPr>
          <c:marker>
            <c:symbol val="dash"/>
            <c:size val="9"/>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3-2314-417D-AE78-55B4B47A17D7}"/>
            </c:ext>
          </c:extLst>
        </c:ser>
        <c:dLbls>
          <c:showLegendKey val="0"/>
          <c:showVal val="0"/>
          <c:showCatName val="0"/>
          <c:showSerName val="0"/>
          <c:showPercent val="0"/>
          <c:showBubbleSize val="0"/>
        </c:dLbls>
        <c:marker val="1"/>
        <c:smooth val="0"/>
        <c:axId val="302982656"/>
        <c:axId val="303243840"/>
      </c:lineChart>
      <c:catAx>
        <c:axId val="302982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3243840"/>
        <c:crosses val="autoZero"/>
        <c:auto val="0"/>
        <c:lblAlgn val="ctr"/>
        <c:lblOffset val="100"/>
        <c:tickMarkSkip val="1"/>
        <c:noMultiLvlLbl val="0"/>
      </c:catAx>
      <c:valAx>
        <c:axId val="3032438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298265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5" b="0" i="0" u="none" strike="noStrike" baseline="0">
              <a:solidFill>
                <a:srgbClr val="000000"/>
              </a:solidFill>
              <a:latin typeface="Arial Narrow"/>
              <a:ea typeface="Arial Narrow"/>
              <a:cs typeface="Arial Narrow"/>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Inidcadores de Calidad
IPE </a:t>
            </a:r>
          </a:p>
        </c:rich>
      </c:tx>
      <c:overlay val="0"/>
      <c:spPr>
        <a:noFill/>
        <a:ln w="25400">
          <a:noFill/>
        </a:ln>
      </c:spPr>
    </c:title>
    <c:autoTitleDeleted val="0"/>
    <c:plotArea>
      <c:layout/>
      <c:lineChart>
        <c:grouping val="standard"/>
        <c:varyColors val="0"/>
        <c:ser>
          <c:idx val="11"/>
          <c:order val="0"/>
          <c:spPr>
            <a:ln w="12700">
              <a:solidFill>
                <a:srgbClr val="FFFF99"/>
              </a:solidFill>
              <a:prstDash val="solid"/>
            </a:ln>
          </c:spPr>
          <c:marker>
            <c:symbol val="triangle"/>
            <c:size val="5"/>
            <c:spPr>
              <a:solidFill>
                <a:srgbClr val="FFFF99"/>
              </a:solidFill>
              <a:ln>
                <a:solidFill>
                  <a:srgbClr val="FFFF99"/>
                </a:solidFill>
                <a:prstDash val="solid"/>
              </a:ln>
            </c:spPr>
          </c:marker>
          <c:val>
            <c:numLit>
              <c:formatCode>General</c:formatCode>
              <c:ptCount val="1"/>
              <c:pt idx="0">
                <c:v>0</c:v>
              </c:pt>
            </c:numLit>
          </c:val>
          <c:smooth val="0"/>
          <c:extLst>
            <c:ext xmlns:c16="http://schemas.microsoft.com/office/drawing/2014/chart" uri="{C3380CC4-5D6E-409C-BE32-E72D297353CC}">
              <c16:uniqueId val="{00000000-329B-4900-9D3E-60E0512D180C}"/>
            </c:ext>
          </c:extLst>
        </c:ser>
        <c:ser>
          <c:idx val="12"/>
          <c:order val="1"/>
          <c:spPr>
            <a:ln w="12700">
              <a:solidFill>
                <a:srgbClr val="993366"/>
              </a:solidFill>
              <a:prstDash val="solid"/>
            </a:ln>
          </c:spPr>
          <c:marker>
            <c:symbol val="x"/>
            <c:size val="5"/>
            <c:spPr>
              <a:noFill/>
              <a:ln>
                <a:solidFill>
                  <a:srgbClr val="993366"/>
                </a:solidFill>
                <a:prstDash val="solid"/>
              </a:ln>
            </c:spPr>
          </c:marker>
          <c:val>
            <c:numLit>
              <c:formatCode>General</c:formatCode>
              <c:ptCount val="1"/>
              <c:pt idx="0">
                <c:v>0</c:v>
              </c:pt>
            </c:numLit>
          </c:val>
          <c:smooth val="0"/>
          <c:extLst>
            <c:ext xmlns:c16="http://schemas.microsoft.com/office/drawing/2014/chart" uri="{C3380CC4-5D6E-409C-BE32-E72D297353CC}">
              <c16:uniqueId val="{00000001-329B-4900-9D3E-60E0512D180C}"/>
            </c:ext>
          </c:extLst>
        </c:ser>
        <c:ser>
          <c:idx val="13"/>
          <c:order val="2"/>
          <c:spPr>
            <a:ln w="12700">
              <a:solidFill>
                <a:srgbClr val="FF99CC"/>
              </a:solidFill>
              <a:prstDash val="solid"/>
            </a:ln>
          </c:spPr>
          <c:marker>
            <c:symbol val="star"/>
            <c:size val="5"/>
            <c:spPr>
              <a:noFill/>
              <a:ln>
                <a:solidFill>
                  <a:srgbClr val="FF99CC"/>
                </a:solidFill>
                <a:prstDash val="solid"/>
              </a:ln>
            </c:spPr>
          </c:marker>
          <c:val>
            <c:numLit>
              <c:formatCode>General</c:formatCode>
              <c:ptCount val="1"/>
              <c:pt idx="0">
                <c:v>0</c:v>
              </c:pt>
            </c:numLit>
          </c:val>
          <c:smooth val="0"/>
          <c:extLst>
            <c:ext xmlns:c16="http://schemas.microsoft.com/office/drawing/2014/chart" uri="{C3380CC4-5D6E-409C-BE32-E72D297353CC}">
              <c16:uniqueId val="{00000002-329B-4900-9D3E-60E0512D180C}"/>
            </c:ext>
          </c:extLst>
        </c:ser>
        <c:ser>
          <c:idx val="14"/>
          <c:order val="3"/>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329B-4900-9D3E-60E0512D180C}"/>
            </c:ext>
          </c:extLst>
        </c:ser>
        <c:dLbls>
          <c:showLegendKey val="0"/>
          <c:showVal val="0"/>
          <c:showCatName val="0"/>
          <c:showSerName val="0"/>
          <c:showPercent val="0"/>
          <c:showBubbleSize val="0"/>
        </c:dLbls>
        <c:marker val="1"/>
        <c:smooth val="0"/>
        <c:axId val="302983680"/>
        <c:axId val="303245568"/>
      </c:lineChart>
      <c:catAx>
        <c:axId val="302983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3245568"/>
        <c:crosses val="autoZero"/>
        <c:auto val="0"/>
        <c:lblAlgn val="ctr"/>
        <c:lblOffset val="100"/>
        <c:tickMarkSkip val="1"/>
        <c:noMultiLvlLbl val="0"/>
      </c:catAx>
      <c:valAx>
        <c:axId val="3032455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298368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5" b="0" i="0" u="none" strike="noStrike" baseline="0">
              <a:solidFill>
                <a:srgbClr val="000000"/>
              </a:solidFill>
              <a:latin typeface="Arial Narrow"/>
              <a:ea typeface="Arial Narrow"/>
              <a:cs typeface="Arial Narrow"/>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Reconexión de Suministro 
RCSU</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40A4-46A3-A62E-BDB72594D8C6}"/>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40A4-46A3-A62E-BDB72594D8C6}"/>
            </c:ext>
          </c:extLst>
        </c:ser>
        <c:dLbls>
          <c:showLegendKey val="0"/>
          <c:showVal val="0"/>
          <c:showCatName val="0"/>
          <c:showSerName val="0"/>
          <c:showPercent val="0"/>
          <c:showBubbleSize val="0"/>
        </c:dLbls>
        <c:marker val="1"/>
        <c:smooth val="0"/>
        <c:axId val="302984704"/>
        <c:axId val="303247296"/>
      </c:lineChart>
      <c:catAx>
        <c:axId val="302984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3247296"/>
        <c:crosses val="autoZero"/>
        <c:auto val="0"/>
        <c:lblAlgn val="ctr"/>
        <c:lblOffset val="100"/>
        <c:tickLblSkip val="1"/>
        <c:tickMarkSkip val="1"/>
        <c:noMultiLvlLbl val="0"/>
      </c:catAx>
      <c:valAx>
        <c:axId val="3032472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298470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Reconexión de Suministro
RCSU
</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A81A-4365-8007-295AD9BA908B}"/>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A81A-4365-8007-295AD9BA908B}"/>
            </c:ext>
          </c:extLst>
        </c:ser>
        <c:dLbls>
          <c:showLegendKey val="0"/>
          <c:showVal val="0"/>
          <c:showCatName val="0"/>
          <c:showSerName val="0"/>
          <c:showPercent val="0"/>
          <c:showBubbleSize val="0"/>
        </c:dLbls>
        <c:marker val="1"/>
        <c:smooth val="0"/>
        <c:axId val="303427584"/>
        <c:axId val="303249024"/>
      </c:lineChart>
      <c:catAx>
        <c:axId val="303427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3249024"/>
        <c:crosses val="autoZero"/>
        <c:auto val="0"/>
        <c:lblAlgn val="ctr"/>
        <c:lblOffset val="100"/>
        <c:tickLblSkip val="1"/>
        <c:tickMarkSkip val="1"/>
        <c:noMultiLvlLbl val="0"/>
      </c:catAx>
      <c:valAx>
        <c:axId val="30324902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342758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Reconexión de Suministro 
RCSU</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D33E-41E4-B870-FE003A60BADE}"/>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33E-41E4-B870-FE003A60BADE}"/>
            </c:ext>
          </c:extLst>
        </c:ser>
        <c:dLbls>
          <c:showLegendKey val="0"/>
          <c:showVal val="0"/>
          <c:showCatName val="0"/>
          <c:showSerName val="0"/>
          <c:showPercent val="0"/>
          <c:showBubbleSize val="0"/>
        </c:dLbls>
        <c:marker val="1"/>
        <c:smooth val="0"/>
        <c:axId val="303428096"/>
        <c:axId val="303250752"/>
      </c:lineChart>
      <c:catAx>
        <c:axId val="30342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3250752"/>
        <c:crosses val="autoZero"/>
        <c:auto val="0"/>
        <c:lblAlgn val="ctr"/>
        <c:lblOffset val="100"/>
        <c:tickLblSkip val="1"/>
        <c:tickMarkSkip val="1"/>
        <c:noMultiLvlLbl val="0"/>
      </c:catAx>
      <c:valAx>
        <c:axId val="3032507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342809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0063943161634104"/>
          <c:y val="1.6597510373443983E-2"/>
        </c:manualLayout>
      </c:layout>
      <c:overlay val="0"/>
      <c:spPr>
        <a:noFill/>
        <a:ln>
          <a:noFill/>
        </a:ln>
        <a:effectLst/>
      </c:spPr>
      <c:txPr>
        <a:bodyPr rot="0" spcFirstLastPara="1" vertOverflow="ellipsis" vert="horz" wrap="square" anchor="ctr" anchorCtr="1"/>
        <a:lstStyle/>
        <a:p>
          <a:pPr>
            <a:defRPr sz="1600" b="0"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endParaRPr lang="es-SV"/>
        </a:p>
      </c:txPr>
    </c:title>
    <c:autoTitleDeleted val="0"/>
    <c:plotArea>
      <c:layout>
        <c:manualLayout>
          <c:layoutTarget val="inner"/>
          <c:xMode val="edge"/>
          <c:yMode val="edge"/>
          <c:x val="0.3387454136472583"/>
          <c:y val="0.16847431415471403"/>
          <c:w val="0.6612545863527417"/>
          <c:h val="0.76387754435259902"/>
        </c:manualLayout>
      </c:layout>
      <c:barChart>
        <c:barDir val="col"/>
        <c:grouping val="clustered"/>
        <c:varyColors val="0"/>
        <c:ser>
          <c:idx val="0"/>
          <c:order val="0"/>
          <c:tx>
            <c:strRef>
              <c:f>'C19'!$A$54</c:f>
              <c:strCache>
                <c:ptCount val="1"/>
                <c:pt idx="0">
                  <c:v>Mediciones Inválidas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'C19'!$B$50:$M$50</c:f>
              <c:strCache>
                <c:ptCount val="12"/>
                <c:pt idx="0">
                  <c:v>Ene</c:v>
                </c:pt>
                <c:pt idx="1">
                  <c:v>Feb</c:v>
                </c:pt>
                <c:pt idx="2">
                  <c:v>Mar</c:v>
                </c:pt>
                <c:pt idx="3">
                  <c:v>Abr</c:v>
                </c:pt>
                <c:pt idx="4">
                  <c:v>May</c:v>
                </c:pt>
                <c:pt idx="5">
                  <c:v>Jun</c:v>
                </c:pt>
                <c:pt idx="6">
                  <c:v>Jul</c:v>
                </c:pt>
                <c:pt idx="7">
                  <c:v>Agos</c:v>
                </c:pt>
                <c:pt idx="8">
                  <c:v>Sept</c:v>
                </c:pt>
                <c:pt idx="9">
                  <c:v>Oct</c:v>
                </c:pt>
                <c:pt idx="10">
                  <c:v>Nov</c:v>
                </c:pt>
                <c:pt idx="11">
                  <c:v>Dic</c:v>
                </c:pt>
              </c:strCache>
            </c:strRef>
          </c:cat>
          <c:val>
            <c:numRef>
              <c:f>'C19'!$B$54:$M$54</c:f>
              <c:numCache>
                <c:formatCode>General</c:formatCode>
                <c:ptCount val="12"/>
              </c:numCache>
            </c:numRef>
          </c:val>
          <c:extLst>
            <c:ext xmlns:c16="http://schemas.microsoft.com/office/drawing/2014/chart" uri="{C3380CC4-5D6E-409C-BE32-E72D297353CC}">
              <c16:uniqueId val="{00000000-174A-412F-996B-D204AE6002BD}"/>
            </c:ext>
          </c:extLst>
        </c:ser>
        <c:dLbls>
          <c:showLegendKey val="0"/>
          <c:showVal val="0"/>
          <c:showCatName val="0"/>
          <c:showSerName val="0"/>
          <c:showPercent val="0"/>
          <c:showBubbleSize val="0"/>
        </c:dLbls>
        <c:gapWidth val="100"/>
        <c:overlap val="-24"/>
        <c:axId val="228759040"/>
        <c:axId val="298991616"/>
      </c:barChart>
      <c:catAx>
        <c:axId val="22875904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98991616"/>
        <c:crosses val="autoZero"/>
        <c:auto val="1"/>
        <c:lblAlgn val="ctr"/>
        <c:lblOffset val="100"/>
        <c:tickMarkSkip val="1"/>
        <c:noMultiLvlLbl val="0"/>
      </c:catAx>
      <c:valAx>
        <c:axId val="298991616"/>
        <c:scaling>
          <c:orientation val="minMax"/>
          <c:max val="150"/>
          <c:min val="0"/>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s-ES"/>
                  <a:t>Cantidad</a:t>
                </a:r>
              </a:p>
              <a:p>
                <a:pPr>
                  <a:defRPr/>
                </a:pPr>
                <a:endParaRPr lang="es-ES"/>
              </a:p>
            </c:rich>
          </c:tx>
          <c:layout>
            <c:manualLayout>
              <c:xMode val="edge"/>
              <c:yMode val="edge"/>
              <c:x val="2.0591600117480877E-2"/>
              <c:y val="0.35071162475658285"/>
            </c:manualLayout>
          </c:layout>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SV"/>
            </a:p>
          </c:txPr>
        </c:title>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28759040"/>
        <c:crosses val="autoZero"/>
        <c:crossBetween val="between"/>
        <c:majorUnit val="20"/>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SV"/>
          </a:p>
        </c:txPr>
      </c:dTable>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solidFill>
        <a:srgbClr val="FFFF00"/>
      </a:solidFill>
    </a:ln>
    <a:effectLst/>
  </c:spPr>
  <c:txPr>
    <a:bodyPr/>
    <a:lstStyle/>
    <a:p>
      <a:pPr>
        <a:defRPr/>
      </a:pPr>
      <a:endParaRPr lang="es-SV"/>
    </a:p>
  </c:txPr>
  <c:printSettings>
    <c:headerFooter alignWithMargins="0"/>
    <c:pageMargins b="1" l="0.75000000000000266" r="0.75000000000000266" t="1" header="0" footer="0"/>
    <c:pageSetup paperSize="138"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Porcentaje de Facturación Estimada 
IFE</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8216-437C-956F-BDD8B8BF48C1}"/>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8216-437C-956F-BDD8B8BF48C1}"/>
            </c:ext>
          </c:extLst>
        </c:ser>
        <c:dLbls>
          <c:showLegendKey val="0"/>
          <c:showVal val="0"/>
          <c:showCatName val="0"/>
          <c:showSerName val="0"/>
          <c:showPercent val="0"/>
          <c:showBubbleSize val="0"/>
        </c:dLbls>
        <c:marker val="1"/>
        <c:smooth val="0"/>
        <c:axId val="303428608"/>
        <c:axId val="303473792"/>
      </c:lineChart>
      <c:catAx>
        <c:axId val="303428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3473792"/>
        <c:crosses val="autoZero"/>
        <c:auto val="0"/>
        <c:lblAlgn val="ctr"/>
        <c:lblOffset val="100"/>
        <c:tickLblSkip val="1"/>
        <c:tickMarkSkip val="1"/>
        <c:noMultiLvlLbl val="0"/>
      </c:catAx>
      <c:valAx>
        <c:axId val="30347379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342860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orientation="landscape" horizontalDpi="300" verticalDpi="300"/>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Porcentaje de Facturación Estimada 
IFE</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99EB-4701-8751-DACE721DF016}"/>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99EB-4701-8751-DACE721DF016}"/>
            </c:ext>
          </c:extLst>
        </c:ser>
        <c:dLbls>
          <c:showLegendKey val="0"/>
          <c:showVal val="0"/>
          <c:showCatName val="0"/>
          <c:showSerName val="0"/>
          <c:showPercent val="0"/>
          <c:showBubbleSize val="0"/>
        </c:dLbls>
        <c:marker val="1"/>
        <c:smooth val="0"/>
        <c:axId val="303429120"/>
        <c:axId val="303474944"/>
      </c:lineChart>
      <c:catAx>
        <c:axId val="303429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3474944"/>
        <c:crosses val="autoZero"/>
        <c:auto val="0"/>
        <c:lblAlgn val="ctr"/>
        <c:lblOffset val="100"/>
        <c:tickLblSkip val="1"/>
        <c:tickMarkSkip val="1"/>
        <c:noMultiLvlLbl val="0"/>
      </c:catAx>
      <c:valAx>
        <c:axId val="30347494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342912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Porcentaje de Facturación Estimada 
IFE</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1B1A-49A6-ABF2-A5D7E35388FA}"/>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1B1A-49A6-ABF2-A5D7E35388FA}"/>
            </c:ext>
          </c:extLst>
        </c:ser>
        <c:dLbls>
          <c:showLegendKey val="0"/>
          <c:showVal val="0"/>
          <c:showCatName val="0"/>
          <c:showSerName val="0"/>
          <c:showPercent val="0"/>
          <c:showBubbleSize val="0"/>
        </c:dLbls>
        <c:marker val="1"/>
        <c:smooth val="0"/>
        <c:axId val="303429632"/>
        <c:axId val="303476672"/>
      </c:lineChart>
      <c:catAx>
        <c:axId val="303429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3476672"/>
        <c:crosses val="autoZero"/>
        <c:auto val="0"/>
        <c:lblAlgn val="ctr"/>
        <c:lblOffset val="100"/>
        <c:tickLblSkip val="1"/>
        <c:tickMarkSkip val="1"/>
        <c:noMultiLvlLbl val="0"/>
      </c:catAx>
      <c:valAx>
        <c:axId val="303476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342963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s-MX"/>
              <a:t>Indicadores de Calidad del Servicio
PRUi</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9A38-42D4-A125-BD7591535D83}"/>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9A38-42D4-A125-BD7591535D83}"/>
            </c:ext>
          </c:extLst>
        </c:ser>
        <c:dLbls>
          <c:showLegendKey val="0"/>
          <c:showVal val="0"/>
          <c:showCatName val="0"/>
          <c:showSerName val="0"/>
          <c:showPercent val="0"/>
          <c:showBubbleSize val="0"/>
        </c:dLbls>
        <c:marker val="1"/>
        <c:smooth val="0"/>
        <c:axId val="303430144"/>
        <c:axId val="303478400"/>
      </c:lineChart>
      <c:catAx>
        <c:axId val="303430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es-SV"/>
          </a:p>
        </c:txPr>
        <c:crossAx val="303478400"/>
        <c:crosses val="autoZero"/>
        <c:auto val="0"/>
        <c:lblAlgn val="ctr"/>
        <c:lblOffset val="100"/>
        <c:tickLblSkip val="1"/>
        <c:tickMarkSkip val="1"/>
        <c:noMultiLvlLbl val="0"/>
      </c:catAx>
      <c:valAx>
        <c:axId val="3034784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SV"/>
          </a:p>
        </c:txPr>
        <c:crossAx val="30343014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s-MX"/>
              <a:t>Indicadores de Calidad del Servicio
PARA</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D710-4E6D-8E84-597A7E7570F9}"/>
            </c:ext>
          </c:extLst>
        </c:ser>
        <c:ser>
          <c:idx val="1"/>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710-4E6D-8E84-597A7E7570F9}"/>
            </c:ext>
          </c:extLst>
        </c:ser>
        <c:dLbls>
          <c:showLegendKey val="0"/>
          <c:showVal val="0"/>
          <c:showCatName val="0"/>
          <c:showSerName val="0"/>
          <c:showPercent val="0"/>
          <c:showBubbleSize val="0"/>
        </c:dLbls>
        <c:marker val="1"/>
        <c:smooth val="0"/>
        <c:axId val="303431168"/>
        <c:axId val="303480128"/>
      </c:lineChart>
      <c:catAx>
        <c:axId val="303431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es-SV"/>
          </a:p>
        </c:txPr>
        <c:crossAx val="303480128"/>
        <c:crosses val="autoZero"/>
        <c:auto val="0"/>
        <c:lblAlgn val="ctr"/>
        <c:lblOffset val="100"/>
        <c:tickLblSkip val="1"/>
        <c:tickMarkSkip val="1"/>
        <c:noMultiLvlLbl val="0"/>
      </c:catAx>
      <c:valAx>
        <c:axId val="3034801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SV"/>
          </a:p>
        </c:txPr>
        <c:crossAx val="30343116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s-MX"/>
              <a:t>Indicadores de Calidad del Servicio
PRUc</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E97A-451F-9AC7-8D5F45C6F6AD}"/>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E97A-451F-9AC7-8D5F45C6F6AD}"/>
            </c:ext>
          </c:extLst>
        </c:ser>
        <c:dLbls>
          <c:showLegendKey val="0"/>
          <c:showVal val="0"/>
          <c:showCatName val="0"/>
          <c:showSerName val="0"/>
          <c:showPercent val="0"/>
          <c:showBubbleSize val="0"/>
        </c:dLbls>
        <c:marker val="1"/>
        <c:smooth val="0"/>
        <c:axId val="303924736"/>
        <c:axId val="303973504"/>
      </c:lineChart>
      <c:catAx>
        <c:axId val="303924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es-SV"/>
          </a:p>
        </c:txPr>
        <c:crossAx val="303973504"/>
        <c:crosses val="autoZero"/>
        <c:auto val="0"/>
        <c:lblAlgn val="ctr"/>
        <c:lblOffset val="100"/>
        <c:tickLblSkip val="1"/>
        <c:tickMarkSkip val="1"/>
        <c:noMultiLvlLbl val="0"/>
      </c:catAx>
      <c:valAx>
        <c:axId val="3039735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SV"/>
          </a:p>
        </c:txPr>
        <c:crossAx val="30392473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s-MX"/>
              <a:t>Indicadores de Calidad del Servicio
PRUt</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A084-45ED-9DF9-B47415E59AA2}"/>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A084-45ED-9DF9-B47415E59AA2}"/>
            </c:ext>
          </c:extLst>
        </c:ser>
        <c:dLbls>
          <c:showLegendKey val="0"/>
          <c:showVal val="0"/>
          <c:showCatName val="0"/>
          <c:showSerName val="0"/>
          <c:showPercent val="0"/>
          <c:showBubbleSize val="0"/>
        </c:dLbls>
        <c:marker val="1"/>
        <c:smooth val="0"/>
        <c:axId val="303925248"/>
        <c:axId val="303975232"/>
      </c:lineChart>
      <c:catAx>
        <c:axId val="303925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es-SV"/>
          </a:p>
        </c:txPr>
        <c:crossAx val="303975232"/>
        <c:crosses val="autoZero"/>
        <c:auto val="0"/>
        <c:lblAlgn val="ctr"/>
        <c:lblOffset val="100"/>
        <c:tickLblSkip val="1"/>
        <c:tickMarkSkip val="1"/>
        <c:noMultiLvlLbl val="0"/>
      </c:catAx>
      <c:valAx>
        <c:axId val="3039752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SV"/>
          </a:p>
        </c:txPr>
        <c:crossAx val="30392524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PRUi</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20E9-4AE0-8F1E-3470400806DD}"/>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20E9-4AE0-8F1E-3470400806DD}"/>
            </c:ext>
          </c:extLst>
        </c:ser>
        <c:dLbls>
          <c:showLegendKey val="0"/>
          <c:showVal val="0"/>
          <c:showCatName val="0"/>
          <c:showSerName val="0"/>
          <c:showPercent val="0"/>
          <c:showBubbleSize val="0"/>
        </c:dLbls>
        <c:marker val="1"/>
        <c:smooth val="0"/>
        <c:axId val="303925760"/>
        <c:axId val="303976960"/>
      </c:lineChart>
      <c:catAx>
        <c:axId val="303925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3976960"/>
        <c:crosses val="autoZero"/>
        <c:auto val="0"/>
        <c:lblAlgn val="ctr"/>
        <c:lblOffset val="100"/>
        <c:tickLblSkip val="1"/>
        <c:tickMarkSkip val="1"/>
        <c:noMultiLvlLbl val="0"/>
      </c:catAx>
      <c:valAx>
        <c:axId val="3039769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392576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PARA</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E5A1-43F5-BB4F-D1962E196A34}"/>
            </c:ext>
          </c:extLst>
        </c:ser>
        <c:ser>
          <c:idx val="1"/>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E5A1-43F5-BB4F-D1962E196A34}"/>
            </c:ext>
          </c:extLst>
        </c:ser>
        <c:dLbls>
          <c:showLegendKey val="0"/>
          <c:showVal val="0"/>
          <c:showCatName val="0"/>
          <c:showSerName val="0"/>
          <c:showPercent val="0"/>
          <c:showBubbleSize val="0"/>
        </c:dLbls>
        <c:marker val="1"/>
        <c:smooth val="0"/>
        <c:axId val="303926272"/>
        <c:axId val="303978688"/>
      </c:lineChart>
      <c:catAx>
        <c:axId val="30392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3978688"/>
        <c:crosses val="autoZero"/>
        <c:auto val="0"/>
        <c:lblAlgn val="ctr"/>
        <c:lblOffset val="100"/>
        <c:tickLblSkip val="1"/>
        <c:tickMarkSkip val="1"/>
        <c:noMultiLvlLbl val="0"/>
      </c:catAx>
      <c:valAx>
        <c:axId val="30397868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392627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orientation="landscape" horizontalDpi="300" verticalDpi="300"/>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TPA</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03D3-487A-82C0-71A6934BB43F}"/>
            </c:ext>
          </c:extLst>
        </c:ser>
        <c:ser>
          <c:idx val="1"/>
          <c:order val="1"/>
          <c:spPr>
            <a:ln w="25400">
              <a:solidFill>
                <a:srgbClr val="000000"/>
              </a:solidFill>
              <a:prstDash val="solid"/>
            </a:ln>
          </c:spPr>
          <c:marker>
            <c:symbol val="dash"/>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3D3-487A-82C0-71A6934BB43F}"/>
            </c:ext>
          </c:extLst>
        </c:ser>
        <c:dLbls>
          <c:showLegendKey val="0"/>
          <c:showVal val="0"/>
          <c:showCatName val="0"/>
          <c:showSerName val="0"/>
          <c:showPercent val="0"/>
          <c:showBubbleSize val="0"/>
        </c:dLbls>
        <c:marker val="1"/>
        <c:smooth val="0"/>
        <c:axId val="303926784"/>
        <c:axId val="304267264"/>
      </c:lineChart>
      <c:catAx>
        <c:axId val="30392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4267264"/>
        <c:crosses val="autoZero"/>
        <c:auto val="0"/>
        <c:lblAlgn val="ctr"/>
        <c:lblOffset val="100"/>
        <c:tickLblSkip val="1"/>
        <c:tickMarkSkip val="1"/>
        <c:noMultiLvlLbl val="0"/>
      </c:catAx>
      <c:valAx>
        <c:axId val="3042672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392678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99759405074366E-2"/>
          <c:y val="0.11055777493263"/>
          <c:w val="0.89655796150481193"/>
          <c:h val="0.79000354661194538"/>
        </c:manualLayout>
      </c:layout>
      <c:lineChart>
        <c:grouping val="standard"/>
        <c:varyColors val="0"/>
        <c:ser>
          <c:idx val="0"/>
          <c:order val="0"/>
          <c:tx>
            <c:strRef>
              <c:f>'C19'!$A$58</c:f>
              <c:strCache>
                <c:ptCount val="1"/>
                <c:pt idx="0">
                  <c:v>FEBNoPer Urbano</c:v>
                </c:pt>
              </c:strCache>
            </c:strRef>
          </c:tx>
          <c:spPr>
            <a:ln w="22225" cap="rnd">
              <a:solidFill>
                <a:schemeClr val="accent1"/>
              </a:solidFill>
            </a:ln>
            <a:effectLst>
              <a:glow rad="139700">
                <a:schemeClr val="accent1">
                  <a:satMod val="175000"/>
                  <a:alpha val="14000"/>
                </a:schemeClr>
              </a:glow>
            </a:effectLst>
          </c:spPr>
          <c:marker>
            <c:symbol val="none"/>
          </c:marker>
          <c:cat>
            <c:strRef>
              <c:f>'C19'!$B$57:$M$57</c:f>
              <c:strCache>
                <c:ptCount val="12"/>
                <c:pt idx="0">
                  <c:v>Ene</c:v>
                </c:pt>
                <c:pt idx="1">
                  <c:v>feb</c:v>
                </c:pt>
                <c:pt idx="2">
                  <c:v>Mar</c:v>
                </c:pt>
                <c:pt idx="3">
                  <c:v>Abr</c:v>
                </c:pt>
                <c:pt idx="4">
                  <c:v>May</c:v>
                </c:pt>
                <c:pt idx="5">
                  <c:v>Jun</c:v>
                </c:pt>
                <c:pt idx="6">
                  <c:v>Jul</c:v>
                </c:pt>
                <c:pt idx="7">
                  <c:v>Agos</c:v>
                </c:pt>
                <c:pt idx="8">
                  <c:v>Sept</c:v>
                </c:pt>
                <c:pt idx="9">
                  <c:v>Oct</c:v>
                </c:pt>
                <c:pt idx="10">
                  <c:v>Nov</c:v>
                </c:pt>
                <c:pt idx="11">
                  <c:v>Dic</c:v>
                </c:pt>
              </c:strCache>
            </c:strRef>
          </c:cat>
          <c:val>
            <c:numRef>
              <c:f>'C19'!$B$58:$M$58</c:f>
              <c:numCache>
                <c:formatCode>0.00%</c:formatCode>
                <c:ptCount val="12"/>
              </c:numCache>
            </c:numRef>
          </c:val>
          <c:smooth val="0"/>
          <c:extLst>
            <c:ext xmlns:c16="http://schemas.microsoft.com/office/drawing/2014/chart" uri="{C3380CC4-5D6E-409C-BE32-E72D297353CC}">
              <c16:uniqueId val="{00000000-BC07-44C4-A853-94E1136BFB0B}"/>
            </c:ext>
          </c:extLst>
        </c:ser>
        <c:ser>
          <c:idx val="1"/>
          <c:order val="1"/>
          <c:tx>
            <c:strRef>
              <c:f>'C19'!$A$59</c:f>
              <c:strCache>
                <c:ptCount val="1"/>
                <c:pt idx="0">
                  <c:v>FEBNoPer Rural</c:v>
                </c:pt>
              </c:strCache>
            </c:strRef>
          </c:tx>
          <c:spPr>
            <a:ln w="22225" cap="rnd">
              <a:solidFill>
                <a:schemeClr val="bg2">
                  <a:lumMod val="90000"/>
                </a:schemeClr>
              </a:solidFill>
            </a:ln>
            <a:effectLst>
              <a:glow rad="139700">
                <a:schemeClr val="accent2">
                  <a:satMod val="175000"/>
                  <a:alpha val="14000"/>
                </a:schemeClr>
              </a:glow>
            </a:effectLst>
          </c:spPr>
          <c:marker>
            <c:symbol val="none"/>
          </c:marker>
          <c:cat>
            <c:strRef>
              <c:f>'C19'!$B$57:$M$57</c:f>
              <c:strCache>
                <c:ptCount val="12"/>
                <c:pt idx="0">
                  <c:v>Ene</c:v>
                </c:pt>
                <c:pt idx="1">
                  <c:v>feb</c:v>
                </c:pt>
                <c:pt idx="2">
                  <c:v>Mar</c:v>
                </c:pt>
                <c:pt idx="3">
                  <c:v>Abr</c:v>
                </c:pt>
                <c:pt idx="4">
                  <c:v>May</c:v>
                </c:pt>
                <c:pt idx="5">
                  <c:v>Jun</c:v>
                </c:pt>
                <c:pt idx="6">
                  <c:v>Jul</c:v>
                </c:pt>
                <c:pt idx="7">
                  <c:v>Agos</c:v>
                </c:pt>
                <c:pt idx="8">
                  <c:v>Sept</c:v>
                </c:pt>
                <c:pt idx="9">
                  <c:v>Oct</c:v>
                </c:pt>
                <c:pt idx="10">
                  <c:v>Nov</c:v>
                </c:pt>
                <c:pt idx="11">
                  <c:v>Dic</c:v>
                </c:pt>
              </c:strCache>
            </c:strRef>
          </c:cat>
          <c:val>
            <c:numRef>
              <c:f>'C19'!$B$59:$M$59</c:f>
              <c:numCache>
                <c:formatCode>0.00%</c:formatCode>
                <c:ptCount val="12"/>
              </c:numCache>
            </c:numRef>
          </c:val>
          <c:smooth val="0"/>
          <c:extLst>
            <c:ext xmlns:c16="http://schemas.microsoft.com/office/drawing/2014/chart" uri="{C3380CC4-5D6E-409C-BE32-E72D297353CC}">
              <c16:uniqueId val="{00000001-BC07-44C4-A853-94E1136BFB0B}"/>
            </c:ext>
          </c:extLst>
        </c:ser>
        <c:ser>
          <c:idx val="2"/>
          <c:order val="2"/>
          <c:tx>
            <c:strRef>
              <c:f>'C19'!$A$60</c:f>
              <c:strCache>
                <c:ptCount val="1"/>
                <c:pt idx="0">
                  <c:v>FEBNoPer Global</c:v>
                </c:pt>
              </c:strCache>
            </c:strRef>
          </c:tx>
          <c:spPr>
            <a:ln w="22225" cap="rnd">
              <a:solidFill>
                <a:srgbClr val="FFFF00"/>
              </a:solidFill>
            </a:ln>
            <a:effectLst>
              <a:glow rad="139700">
                <a:schemeClr val="accent3">
                  <a:satMod val="175000"/>
                  <a:alpha val="14000"/>
                </a:schemeClr>
              </a:glow>
            </a:effectLst>
          </c:spPr>
          <c:marker>
            <c:symbol val="none"/>
          </c:marker>
          <c:cat>
            <c:strRef>
              <c:f>'C19'!$B$57:$M$57</c:f>
              <c:strCache>
                <c:ptCount val="12"/>
                <c:pt idx="0">
                  <c:v>Ene</c:v>
                </c:pt>
                <c:pt idx="1">
                  <c:v>feb</c:v>
                </c:pt>
                <c:pt idx="2">
                  <c:v>Mar</c:v>
                </c:pt>
                <c:pt idx="3">
                  <c:v>Abr</c:v>
                </c:pt>
                <c:pt idx="4">
                  <c:v>May</c:v>
                </c:pt>
                <c:pt idx="5">
                  <c:v>Jun</c:v>
                </c:pt>
                <c:pt idx="6">
                  <c:v>Jul</c:v>
                </c:pt>
                <c:pt idx="7">
                  <c:v>Agos</c:v>
                </c:pt>
                <c:pt idx="8">
                  <c:v>Sept</c:v>
                </c:pt>
                <c:pt idx="9">
                  <c:v>Oct</c:v>
                </c:pt>
                <c:pt idx="10">
                  <c:v>Nov</c:v>
                </c:pt>
                <c:pt idx="11">
                  <c:v>Dic</c:v>
                </c:pt>
              </c:strCache>
            </c:strRef>
          </c:cat>
          <c:val>
            <c:numRef>
              <c:f>'C19'!$B$60:$M$60</c:f>
              <c:numCache>
                <c:formatCode>0.00%</c:formatCode>
                <c:ptCount val="12"/>
              </c:numCache>
            </c:numRef>
          </c:val>
          <c:smooth val="0"/>
          <c:extLst>
            <c:ext xmlns:c16="http://schemas.microsoft.com/office/drawing/2014/chart" uri="{C3380CC4-5D6E-409C-BE32-E72D297353CC}">
              <c16:uniqueId val="{00000002-BC07-44C4-A853-94E1136BFB0B}"/>
            </c:ext>
          </c:extLst>
        </c:ser>
        <c:ser>
          <c:idx val="3"/>
          <c:order val="3"/>
          <c:tx>
            <c:strRef>
              <c:f>'C19'!$A$61</c:f>
              <c:strCache>
                <c:ptCount val="1"/>
                <c:pt idx="0">
                  <c:v>Tolerancia Maxima</c:v>
                </c:pt>
              </c:strCache>
            </c:strRef>
          </c:tx>
          <c:spPr>
            <a:ln w="22225" cap="rnd">
              <a:solidFill>
                <a:srgbClr val="FF0000"/>
              </a:solidFill>
            </a:ln>
            <a:effectLst>
              <a:glow rad="139700">
                <a:schemeClr val="accent4">
                  <a:satMod val="175000"/>
                  <a:alpha val="14000"/>
                </a:schemeClr>
              </a:glow>
            </a:effectLst>
          </c:spPr>
          <c:marker>
            <c:symbol val="none"/>
          </c:marker>
          <c:cat>
            <c:strRef>
              <c:f>'C19'!$B$57:$M$57</c:f>
              <c:strCache>
                <c:ptCount val="12"/>
                <c:pt idx="0">
                  <c:v>Ene</c:v>
                </c:pt>
                <c:pt idx="1">
                  <c:v>feb</c:v>
                </c:pt>
                <c:pt idx="2">
                  <c:v>Mar</c:v>
                </c:pt>
                <c:pt idx="3">
                  <c:v>Abr</c:v>
                </c:pt>
                <c:pt idx="4">
                  <c:v>May</c:v>
                </c:pt>
                <c:pt idx="5">
                  <c:v>Jun</c:v>
                </c:pt>
                <c:pt idx="6">
                  <c:v>Jul</c:v>
                </c:pt>
                <c:pt idx="7">
                  <c:v>Agos</c:v>
                </c:pt>
                <c:pt idx="8">
                  <c:v>Sept</c:v>
                </c:pt>
                <c:pt idx="9">
                  <c:v>Oct</c:v>
                </c:pt>
                <c:pt idx="10">
                  <c:v>Nov</c:v>
                </c:pt>
                <c:pt idx="11">
                  <c:v>Dic</c:v>
                </c:pt>
              </c:strCache>
            </c:strRef>
          </c:cat>
          <c:val>
            <c:numRef>
              <c:f>'C19'!$B$61:$M$61</c:f>
              <c:numCache>
                <c:formatCode>0%</c:formatCode>
                <c:ptCount val="12"/>
              </c:numCache>
            </c:numRef>
          </c:val>
          <c:smooth val="0"/>
          <c:extLst>
            <c:ext xmlns:c16="http://schemas.microsoft.com/office/drawing/2014/chart" uri="{C3380CC4-5D6E-409C-BE32-E72D297353CC}">
              <c16:uniqueId val="{00000003-BC07-44C4-A853-94E1136BFB0B}"/>
            </c:ext>
          </c:extLst>
        </c:ser>
        <c:dLbls>
          <c:showLegendKey val="0"/>
          <c:showVal val="0"/>
          <c:showCatName val="0"/>
          <c:showSerName val="0"/>
          <c:showPercent val="0"/>
          <c:showBubbleSize val="0"/>
        </c:dLbls>
        <c:smooth val="0"/>
        <c:axId val="228759552"/>
        <c:axId val="298992768"/>
      </c:lineChart>
      <c:catAx>
        <c:axId val="228759552"/>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bg1"/>
                </a:solidFill>
                <a:latin typeface="+mn-lt"/>
                <a:ea typeface="+mn-ea"/>
                <a:cs typeface="+mn-cs"/>
              </a:defRPr>
            </a:pPr>
            <a:endParaRPr lang="es-SV"/>
          </a:p>
        </c:txPr>
        <c:crossAx val="298992768"/>
        <c:crosses val="autoZero"/>
        <c:auto val="1"/>
        <c:lblAlgn val="ctr"/>
        <c:lblOffset val="100"/>
        <c:noMultiLvlLbl val="0"/>
      </c:catAx>
      <c:valAx>
        <c:axId val="29899276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es-SV"/>
          </a:p>
        </c:txPr>
        <c:crossAx val="228759552"/>
        <c:crosses val="autoZero"/>
        <c:crossBetween val="between"/>
      </c:valAx>
      <c:spPr>
        <a:noFill/>
        <a:ln>
          <a:solidFill>
            <a:schemeClr val="bg1"/>
          </a:solid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lt1">
                  <a:lumMod val="75000"/>
                </a:schemeClr>
              </a:solidFill>
              <a:latin typeface="+mn-lt"/>
              <a:ea typeface="+mn-ea"/>
              <a:cs typeface="+mn-cs"/>
            </a:defRPr>
          </a:pPr>
          <a:endParaRPr lang="es-SV"/>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USRE</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E123-43A0-B9A6-D62F89C47032}"/>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E123-43A0-B9A6-D62F89C47032}"/>
            </c:ext>
          </c:extLst>
        </c:ser>
        <c:dLbls>
          <c:showLegendKey val="0"/>
          <c:showVal val="0"/>
          <c:showCatName val="0"/>
          <c:showSerName val="0"/>
          <c:showPercent val="0"/>
          <c:showBubbleSize val="0"/>
        </c:dLbls>
        <c:marker val="1"/>
        <c:smooth val="0"/>
        <c:axId val="304656384"/>
        <c:axId val="304268992"/>
      </c:lineChart>
      <c:catAx>
        <c:axId val="30465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4268992"/>
        <c:crosses val="autoZero"/>
        <c:auto val="0"/>
        <c:lblAlgn val="ctr"/>
        <c:lblOffset val="100"/>
        <c:tickLblSkip val="1"/>
        <c:tickMarkSkip val="1"/>
        <c:noMultiLvlLbl val="0"/>
      </c:catAx>
      <c:valAx>
        <c:axId val="30426899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65638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USRE</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554C-4F6D-9B3B-75251DD13995}"/>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554C-4F6D-9B3B-75251DD13995}"/>
            </c:ext>
          </c:extLst>
        </c:ser>
        <c:dLbls>
          <c:showLegendKey val="0"/>
          <c:showVal val="0"/>
          <c:showCatName val="0"/>
          <c:showSerName val="0"/>
          <c:showPercent val="0"/>
          <c:showBubbleSize val="0"/>
        </c:dLbls>
        <c:marker val="1"/>
        <c:smooth val="0"/>
        <c:axId val="304656896"/>
        <c:axId val="304270720"/>
      </c:lineChart>
      <c:catAx>
        <c:axId val="304656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4270720"/>
        <c:crosses val="autoZero"/>
        <c:auto val="0"/>
        <c:lblAlgn val="ctr"/>
        <c:lblOffset val="100"/>
        <c:tickLblSkip val="1"/>
        <c:tickMarkSkip val="1"/>
        <c:noMultiLvlLbl val="0"/>
      </c:catAx>
      <c:valAx>
        <c:axId val="3042707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65689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orientation="landscape" horizontalDpi="300" verticalDpi="300"/>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Inidcadores de Calidad
IPE </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2DDF-4FBC-96B4-DE1389982452}"/>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2DDF-4FBC-96B4-DE1389982452}"/>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2DDF-4FBC-96B4-DE1389982452}"/>
            </c:ext>
          </c:extLst>
        </c:ser>
        <c:ser>
          <c:idx val="3"/>
          <c:order val="3"/>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extLst>
            <c:ext xmlns:c16="http://schemas.microsoft.com/office/drawing/2014/chart" uri="{C3380CC4-5D6E-409C-BE32-E72D297353CC}">
              <c16:uniqueId val="{00000003-2DDF-4FBC-96B4-DE1389982452}"/>
            </c:ext>
          </c:extLst>
        </c:ser>
        <c:ser>
          <c:idx val="4"/>
          <c:order val="4"/>
          <c:spPr>
            <a:ln w="38100">
              <a:solidFill>
                <a:srgbClr val="000000"/>
              </a:solidFill>
              <a:prstDash val="solid"/>
            </a:ln>
          </c:spPr>
          <c:marker>
            <c:symbol val="dot"/>
            <c:size val="9"/>
            <c:spPr>
              <a:noFill/>
              <a:ln>
                <a:solidFill>
                  <a:srgbClr val="8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4-2DDF-4FBC-96B4-DE1389982452}"/>
            </c:ext>
          </c:extLst>
        </c:ser>
        <c:dLbls>
          <c:showLegendKey val="0"/>
          <c:showVal val="0"/>
          <c:showCatName val="0"/>
          <c:showSerName val="0"/>
          <c:showPercent val="0"/>
          <c:showBubbleSize val="0"/>
        </c:dLbls>
        <c:marker val="1"/>
        <c:smooth val="0"/>
        <c:axId val="304657408"/>
        <c:axId val="304272448"/>
      </c:lineChart>
      <c:catAx>
        <c:axId val="304657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272448"/>
        <c:crosses val="autoZero"/>
        <c:auto val="0"/>
        <c:lblAlgn val="ctr"/>
        <c:lblOffset val="100"/>
        <c:tickMarkSkip val="1"/>
        <c:noMultiLvlLbl val="0"/>
      </c:catAx>
      <c:valAx>
        <c:axId val="3042724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65740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5" b="0" i="0" u="none" strike="noStrike" baseline="0">
              <a:solidFill>
                <a:srgbClr val="000000"/>
              </a:solidFill>
              <a:latin typeface="Arial Narrow"/>
              <a:ea typeface="Arial Narrow"/>
              <a:cs typeface="Arial Narrow"/>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PRUc</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A46D-4A1B-B647-7B6F0A80972A}"/>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A46D-4A1B-B647-7B6F0A80972A}"/>
            </c:ext>
          </c:extLst>
        </c:ser>
        <c:dLbls>
          <c:showLegendKey val="0"/>
          <c:showVal val="0"/>
          <c:showCatName val="0"/>
          <c:showSerName val="0"/>
          <c:showPercent val="0"/>
          <c:showBubbleSize val="0"/>
        </c:dLbls>
        <c:marker val="1"/>
        <c:smooth val="0"/>
        <c:axId val="304657920"/>
        <c:axId val="304274176"/>
      </c:lineChart>
      <c:catAx>
        <c:axId val="304657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4274176"/>
        <c:crosses val="autoZero"/>
        <c:auto val="0"/>
        <c:lblAlgn val="ctr"/>
        <c:lblOffset val="100"/>
        <c:tickLblSkip val="1"/>
        <c:tickMarkSkip val="1"/>
        <c:noMultiLvlLbl val="0"/>
      </c:catAx>
      <c:valAx>
        <c:axId val="30427417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65792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PRUt</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B32E-4A68-B05B-1924FE89A2A9}"/>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B32E-4A68-B05B-1924FE89A2A9}"/>
            </c:ext>
          </c:extLst>
        </c:ser>
        <c:dLbls>
          <c:showLegendKey val="0"/>
          <c:showVal val="0"/>
          <c:showCatName val="0"/>
          <c:showSerName val="0"/>
          <c:showPercent val="0"/>
          <c:showBubbleSize val="0"/>
        </c:dLbls>
        <c:marker val="1"/>
        <c:smooth val="0"/>
        <c:axId val="304658432"/>
        <c:axId val="304505408"/>
      </c:lineChart>
      <c:catAx>
        <c:axId val="304658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4505408"/>
        <c:crosses val="autoZero"/>
        <c:auto val="0"/>
        <c:lblAlgn val="ctr"/>
        <c:lblOffset val="100"/>
        <c:tickLblSkip val="1"/>
        <c:tickMarkSkip val="1"/>
        <c:noMultiLvlLbl val="0"/>
      </c:catAx>
      <c:valAx>
        <c:axId val="3045054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65843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Inidcadores de Calidad
IPE </a:t>
            </a:r>
          </a:p>
        </c:rich>
      </c:tx>
      <c:overlay val="0"/>
      <c:spPr>
        <a:noFill/>
        <a:ln w="25400">
          <a:noFill/>
        </a:ln>
      </c:spPr>
    </c:title>
    <c:autoTitleDeleted val="0"/>
    <c:plotArea>
      <c:layout/>
      <c:lineChart>
        <c:grouping val="standard"/>
        <c:varyColors val="0"/>
        <c:ser>
          <c:idx val="6"/>
          <c:order val="0"/>
          <c:spPr>
            <a:ln w="12700">
              <a:solidFill>
                <a:srgbClr val="008080"/>
              </a:solidFill>
              <a:prstDash val="solid"/>
            </a:ln>
          </c:spPr>
          <c:marker>
            <c:symbol val="plus"/>
            <c:size val="5"/>
            <c:spPr>
              <a:noFill/>
              <a:ln>
                <a:solidFill>
                  <a:srgbClr val="0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A3E6-46A5-8870-D14AFD3AAAD0}"/>
            </c:ext>
          </c:extLst>
        </c:ser>
        <c:ser>
          <c:idx val="7"/>
          <c:order val="1"/>
          <c:spPr>
            <a:ln w="12700">
              <a:solidFill>
                <a:srgbClr val="0000FF"/>
              </a:solidFill>
              <a:prstDash val="solid"/>
            </a:ln>
          </c:spPr>
          <c:marker>
            <c:symbol val="dot"/>
            <c:size val="5"/>
            <c:spPr>
              <a:noFill/>
              <a:ln>
                <a:solidFill>
                  <a:srgbClr val="00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A3E6-46A5-8870-D14AFD3AAAD0}"/>
            </c:ext>
          </c:extLst>
        </c:ser>
        <c:ser>
          <c:idx val="8"/>
          <c:order val="2"/>
          <c:spPr>
            <a:ln w="12700">
              <a:solidFill>
                <a:srgbClr val="00CCFF"/>
              </a:solidFill>
              <a:prstDash val="solid"/>
            </a:ln>
          </c:spPr>
          <c:marker>
            <c:symbol val="dash"/>
            <c:size val="5"/>
            <c:spPr>
              <a:noFill/>
              <a:ln>
                <a:solidFill>
                  <a:srgbClr val="00CCFF"/>
                </a:solidFill>
                <a:prstDash val="solid"/>
              </a:ln>
            </c:spPr>
          </c:marker>
          <c:val>
            <c:numLit>
              <c:formatCode>General</c:formatCode>
              <c:ptCount val="1"/>
              <c:pt idx="0">
                <c:v>0</c:v>
              </c:pt>
            </c:numLit>
          </c:val>
          <c:smooth val="0"/>
          <c:extLst>
            <c:ext xmlns:c16="http://schemas.microsoft.com/office/drawing/2014/chart" uri="{C3380CC4-5D6E-409C-BE32-E72D297353CC}">
              <c16:uniqueId val="{00000002-A3E6-46A5-8870-D14AFD3AAAD0}"/>
            </c:ext>
          </c:extLst>
        </c:ser>
        <c:ser>
          <c:idx val="9"/>
          <c:order val="3"/>
          <c:spPr>
            <a:ln w="12700">
              <a:solidFill>
                <a:srgbClr val="CCFFFF"/>
              </a:solidFill>
              <a:prstDash val="solid"/>
            </a:ln>
          </c:spPr>
          <c:marker>
            <c:symbol val="diamond"/>
            <c:size val="5"/>
            <c:spPr>
              <a:solidFill>
                <a:srgbClr val="CCFFFF"/>
              </a:solidFill>
              <a:ln>
                <a:solidFill>
                  <a:srgbClr val="CCFFFF"/>
                </a:solidFill>
                <a:prstDash val="solid"/>
              </a:ln>
            </c:spPr>
          </c:marker>
          <c:val>
            <c:numLit>
              <c:formatCode>General</c:formatCode>
              <c:ptCount val="1"/>
              <c:pt idx="0">
                <c:v>0</c:v>
              </c:pt>
            </c:numLit>
          </c:val>
          <c:smooth val="0"/>
          <c:extLst>
            <c:ext xmlns:c16="http://schemas.microsoft.com/office/drawing/2014/chart" uri="{C3380CC4-5D6E-409C-BE32-E72D297353CC}">
              <c16:uniqueId val="{00000003-A3E6-46A5-8870-D14AFD3AAAD0}"/>
            </c:ext>
          </c:extLst>
        </c:ser>
        <c:ser>
          <c:idx val="10"/>
          <c:order val="4"/>
          <c:spPr>
            <a:ln w="12700">
              <a:solidFill>
                <a:srgbClr val="CCFFCC"/>
              </a:solidFill>
              <a:prstDash val="solid"/>
            </a:ln>
          </c:spPr>
          <c:marker>
            <c:symbol val="square"/>
            <c:size val="5"/>
            <c:spPr>
              <a:solidFill>
                <a:srgbClr val="CCFFCC"/>
              </a:solidFill>
              <a:ln>
                <a:solidFill>
                  <a:srgbClr val="CCFFCC"/>
                </a:solidFill>
                <a:prstDash val="solid"/>
              </a:ln>
            </c:spPr>
          </c:marker>
          <c:val>
            <c:numLit>
              <c:formatCode>General</c:formatCode>
              <c:ptCount val="1"/>
              <c:pt idx="0">
                <c:v>0</c:v>
              </c:pt>
            </c:numLit>
          </c:val>
          <c:smooth val="0"/>
          <c:extLst>
            <c:ext xmlns:c16="http://schemas.microsoft.com/office/drawing/2014/chart" uri="{C3380CC4-5D6E-409C-BE32-E72D297353CC}">
              <c16:uniqueId val="{00000004-A3E6-46A5-8870-D14AFD3AAAD0}"/>
            </c:ext>
          </c:extLst>
        </c:ser>
        <c:ser>
          <c:idx val="14"/>
          <c:order val="5"/>
          <c:spPr>
            <a:ln w="38100">
              <a:solidFill>
                <a:srgbClr val="000000"/>
              </a:solidFill>
              <a:prstDash val="solid"/>
            </a:ln>
          </c:spPr>
          <c:marker>
            <c:symbol val="dash"/>
            <c:size val="9"/>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5-A3E6-46A5-8870-D14AFD3AAAD0}"/>
            </c:ext>
          </c:extLst>
        </c:ser>
        <c:ser>
          <c:idx val="0"/>
          <c:order val="6"/>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6-A3E6-46A5-8870-D14AFD3AAAD0}"/>
            </c:ext>
          </c:extLst>
        </c:ser>
        <c:dLbls>
          <c:showLegendKey val="0"/>
          <c:showVal val="0"/>
          <c:showCatName val="0"/>
          <c:showSerName val="0"/>
          <c:showPercent val="0"/>
          <c:showBubbleSize val="0"/>
        </c:dLbls>
        <c:marker val="1"/>
        <c:smooth val="0"/>
        <c:axId val="304659456"/>
        <c:axId val="304507136"/>
      </c:lineChart>
      <c:catAx>
        <c:axId val="304659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507136"/>
        <c:crosses val="autoZero"/>
        <c:auto val="0"/>
        <c:lblAlgn val="ctr"/>
        <c:lblOffset val="100"/>
        <c:tickMarkSkip val="1"/>
        <c:noMultiLvlLbl val="0"/>
      </c:catAx>
      <c:valAx>
        <c:axId val="3045071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65945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5" b="0" i="0" u="none" strike="noStrike" baseline="0">
              <a:solidFill>
                <a:srgbClr val="000000"/>
              </a:solidFill>
              <a:latin typeface="Arial Narrow"/>
              <a:ea typeface="Arial Narrow"/>
              <a:cs typeface="Arial Narrow"/>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Inidcadores de Calidad
IPE </a:t>
            </a:r>
          </a:p>
        </c:rich>
      </c:tx>
      <c:overlay val="0"/>
      <c:spPr>
        <a:noFill/>
        <a:ln w="25400">
          <a:noFill/>
        </a:ln>
      </c:spPr>
    </c:title>
    <c:autoTitleDeleted val="0"/>
    <c:plotArea>
      <c:layout/>
      <c:lineChart>
        <c:grouping val="standard"/>
        <c:varyColors val="0"/>
        <c:ser>
          <c:idx val="4"/>
          <c:order val="0"/>
          <c:spPr>
            <a:ln w="12700">
              <a:solidFill>
                <a:srgbClr val="800080"/>
              </a:solidFill>
              <a:prstDash val="solid"/>
            </a:ln>
          </c:spPr>
          <c:marker>
            <c:symbol val="star"/>
            <c:size val="5"/>
            <c:spPr>
              <a:noFill/>
              <a:ln>
                <a:solidFill>
                  <a:srgbClr val="8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C716-4292-8ECB-DE5EAB5E6EBE}"/>
            </c:ext>
          </c:extLst>
        </c:ser>
        <c:ser>
          <c:idx val="5"/>
          <c:order val="1"/>
          <c:spPr>
            <a:ln w="12700">
              <a:solidFill>
                <a:srgbClr val="800000"/>
              </a:solidFill>
              <a:prstDash val="solid"/>
            </a:ln>
          </c:spPr>
          <c:marker>
            <c:symbol val="circle"/>
            <c:size val="5"/>
            <c:spPr>
              <a:solidFill>
                <a:srgbClr val="800000"/>
              </a:solidFill>
              <a:ln>
                <a:solidFill>
                  <a:srgbClr val="8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C716-4292-8ECB-DE5EAB5E6EBE}"/>
            </c:ext>
          </c:extLst>
        </c:ser>
        <c:ser>
          <c:idx val="14"/>
          <c:order val="2"/>
          <c:spPr>
            <a:ln w="12700">
              <a:solidFill>
                <a:srgbClr val="CC99FF"/>
              </a:solidFill>
              <a:prstDash val="solid"/>
            </a:ln>
          </c:spPr>
          <c:marker>
            <c:symbol val="circle"/>
            <c:size val="5"/>
            <c:spPr>
              <a:solidFill>
                <a:srgbClr val="CC99FF"/>
              </a:solidFill>
              <a:ln>
                <a:solidFill>
                  <a:srgbClr val="CC99FF"/>
                </a:solidFill>
                <a:prstDash val="solid"/>
              </a:ln>
            </c:spPr>
          </c:marker>
          <c:val>
            <c:numLit>
              <c:formatCode>General</c:formatCode>
              <c:ptCount val="1"/>
              <c:pt idx="0">
                <c:v>0</c:v>
              </c:pt>
            </c:numLit>
          </c:val>
          <c:smooth val="0"/>
          <c:extLst>
            <c:ext xmlns:c16="http://schemas.microsoft.com/office/drawing/2014/chart" uri="{C3380CC4-5D6E-409C-BE32-E72D297353CC}">
              <c16:uniqueId val="{00000002-C716-4292-8ECB-DE5EAB5E6EBE}"/>
            </c:ext>
          </c:extLst>
        </c:ser>
        <c:ser>
          <c:idx val="0"/>
          <c:order val="3"/>
          <c:spPr>
            <a:ln w="38100">
              <a:solidFill>
                <a:srgbClr val="000000"/>
              </a:solidFill>
              <a:prstDash val="solid"/>
            </a:ln>
          </c:spPr>
          <c:marker>
            <c:symbol val="dash"/>
            <c:size val="9"/>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3-C716-4292-8ECB-DE5EAB5E6EBE}"/>
            </c:ext>
          </c:extLst>
        </c:ser>
        <c:dLbls>
          <c:showLegendKey val="0"/>
          <c:showVal val="0"/>
          <c:showCatName val="0"/>
          <c:showSerName val="0"/>
          <c:showPercent val="0"/>
          <c:showBubbleSize val="0"/>
        </c:dLbls>
        <c:marker val="1"/>
        <c:smooth val="0"/>
        <c:axId val="304659968"/>
        <c:axId val="304508864"/>
      </c:lineChart>
      <c:catAx>
        <c:axId val="304659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508864"/>
        <c:crosses val="autoZero"/>
        <c:auto val="0"/>
        <c:lblAlgn val="ctr"/>
        <c:lblOffset val="100"/>
        <c:tickMarkSkip val="1"/>
        <c:noMultiLvlLbl val="0"/>
      </c:catAx>
      <c:valAx>
        <c:axId val="3045088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65996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5" b="0" i="0" u="none" strike="noStrike" baseline="0">
              <a:solidFill>
                <a:srgbClr val="000000"/>
              </a:solidFill>
              <a:latin typeface="Arial Narrow"/>
              <a:ea typeface="Arial Narrow"/>
              <a:cs typeface="Arial Narrow"/>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Inidcadores de Calidad
IPE </a:t>
            </a:r>
          </a:p>
        </c:rich>
      </c:tx>
      <c:overlay val="0"/>
      <c:spPr>
        <a:noFill/>
        <a:ln w="25400">
          <a:noFill/>
        </a:ln>
      </c:spPr>
    </c:title>
    <c:autoTitleDeleted val="0"/>
    <c:plotArea>
      <c:layout/>
      <c:lineChart>
        <c:grouping val="standard"/>
        <c:varyColors val="0"/>
        <c:ser>
          <c:idx val="11"/>
          <c:order val="0"/>
          <c:spPr>
            <a:ln w="12700">
              <a:solidFill>
                <a:srgbClr val="FFFF99"/>
              </a:solidFill>
              <a:prstDash val="solid"/>
            </a:ln>
          </c:spPr>
          <c:marker>
            <c:symbol val="triangle"/>
            <c:size val="5"/>
            <c:spPr>
              <a:solidFill>
                <a:srgbClr val="FFFF99"/>
              </a:solidFill>
              <a:ln>
                <a:solidFill>
                  <a:srgbClr val="FFFF99"/>
                </a:solidFill>
                <a:prstDash val="solid"/>
              </a:ln>
            </c:spPr>
          </c:marker>
          <c:val>
            <c:numLit>
              <c:formatCode>General</c:formatCode>
              <c:ptCount val="1"/>
              <c:pt idx="0">
                <c:v>0</c:v>
              </c:pt>
            </c:numLit>
          </c:val>
          <c:smooth val="0"/>
          <c:extLst>
            <c:ext xmlns:c16="http://schemas.microsoft.com/office/drawing/2014/chart" uri="{C3380CC4-5D6E-409C-BE32-E72D297353CC}">
              <c16:uniqueId val="{00000000-C88B-4C6E-9FD8-E83D7EE8D5A6}"/>
            </c:ext>
          </c:extLst>
        </c:ser>
        <c:ser>
          <c:idx val="12"/>
          <c:order val="1"/>
          <c:spPr>
            <a:ln w="12700">
              <a:solidFill>
                <a:srgbClr val="993366"/>
              </a:solidFill>
              <a:prstDash val="solid"/>
            </a:ln>
          </c:spPr>
          <c:marker>
            <c:symbol val="x"/>
            <c:size val="5"/>
            <c:spPr>
              <a:noFill/>
              <a:ln>
                <a:solidFill>
                  <a:srgbClr val="993366"/>
                </a:solidFill>
                <a:prstDash val="solid"/>
              </a:ln>
            </c:spPr>
          </c:marker>
          <c:val>
            <c:numLit>
              <c:formatCode>General</c:formatCode>
              <c:ptCount val="1"/>
              <c:pt idx="0">
                <c:v>0</c:v>
              </c:pt>
            </c:numLit>
          </c:val>
          <c:smooth val="0"/>
          <c:extLst>
            <c:ext xmlns:c16="http://schemas.microsoft.com/office/drawing/2014/chart" uri="{C3380CC4-5D6E-409C-BE32-E72D297353CC}">
              <c16:uniqueId val="{00000001-C88B-4C6E-9FD8-E83D7EE8D5A6}"/>
            </c:ext>
          </c:extLst>
        </c:ser>
        <c:ser>
          <c:idx val="13"/>
          <c:order val="2"/>
          <c:spPr>
            <a:ln w="12700">
              <a:solidFill>
                <a:srgbClr val="FF99CC"/>
              </a:solidFill>
              <a:prstDash val="solid"/>
            </a:ln>
          </c:spPr>
          <c:marker>
            <c:symbol val="star"/>
            <c:size val="5"/>
            <c:spPr>
              <a:noFill/>
              <a:ln>
                <a:solidFill>
                  <a:srgbClr val="FF99CC"/>
                </a:solidFill>
                <a:prstDash val="solid"/>
              </a:ln>
            </c:spPr>
          </c:marker>
          <c:val>
            <c:numLit>
              <c:formatCode>General</c:formatCode>
              <c:ptCount val="1"/>
              <c:pt idx="0">
                <c:v>0</c:v>
              </c:pt>
            </c:numLit>
          </c:val>
          <c:smooth val="0"/>
          <c:extLst>
            <c:ext xmlns:c16="http://schemas.microsoft.com/office/drawing/2014/chart" uri="{C3380CC4-5D6E-409C-BE32-E72D297353CC}">
              <c16:uniqueId val="{00000002-C88B-4C6E-9FD8-E83D7EE8D5A6}"/>
            </c:ext>
          </c:extLst>
        </c:ser>
        <c:ser>
          <c:idx val="14"/>
          <c:order val="3"/>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C88B-4C6E-9FD8-E83D7EE8D5A6}"/>
            </c:ext>
          </c:extLst>
        </c:ser>
        <c:dLbls>
          <c:showLegendKey val="0"/>
          <c:showVal val="0"/>
          <c:showCatName val="0"/>
          <c:showSerName val="0"/>
          <c:showPercent val="0"/>
          <c:showBubbleSize val="0"/>
        </c:dLbls>
        <c:marker val="1"/>
        <c:smooth val="0"/>
        <c:axId val="304947712"/>
        <c:axId val="304510592"/>
      </c:lineChart>
      <c:catAx>
        <c:axId val="304947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510592"/>
        <c:crosses val="autoZero"/>
        <c:auto val="0"/>
        <c:lblAlgn val="ctr"/>
        <c:lblOffset val="100"/>
        <c:tickMarkSkip val="1"/>
        <c:noMultiLvlLbl val="0"/>
      </c:catAx>
      <c:valAx>
        <c:axId val="30451059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94771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5" b="0" i="0" u="none" strike="noStrike" baseline="0">
              <a:solidFill>
                <a:srgbClr val="000000"/>
              </a:solidFill>
              <a:latin typeface="Arial Narrow"/>
              <a:ea typeface="Arial Narrow"/>
              <a:cs typeface="Arial Narrow"/>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Reconexión de Suministro 
RCSU</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9B38-45CF-BD5D-574747B3CC48}"/>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9B38-45CF-BD5D-574747B3CC48}"/>
            </c:ext>
          </c:extLst>
        </c:ser>
        <c:dLbls>
          <c:showLegendKey val="0"/>
          <c:showVal val="0"/>
          <c:showCatName val="0"/>
          <c:showSerName val="0"/>
          <c:showPercent val="0"/>
          <c:showBubbleSize val="0"/>
        </c:dLbls>
        <c:marker val="1"/>
        <c:smooth val="0"/>
        <c:axId val="304948736"/>
        <c:axId val="304512320"/>
      </c:lineChart>
      <c:catAx>
        <c:axId val="304948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4512320"/>
        <c:crosses val="autoZero"/>
        <c:auto val="0"/>
        <c:lblAlgn val="ctr"/>
        <c:lblOffset val="100"/>
        <c:tickLblSkip val="1"/>
        <c:tickMarkSkip val="1"/>
        <c:noMultiLvlLbl val="0"/>
      </c:catAx>
      <c:valAx>
        <c:axId val="3045123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94873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orientation="landscape" horizontalDpi="300" verticalDpi="300"/>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Reconexión de Suministro
RCSU
</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6E98-4238-99D2-5CA80AF2428A}"/>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6E98-4238-99D2-5CA80AF2428A}"/>
            </c:ext>
          </c:extLst>
        </c:ser>
        <c:dLbls>
          <c:showLegendKey val="0"/>
          <c:showVal val="0"/>
          <c:showCatName val="0"/>
          <c:showSerName val="0"/>
          <c:showPercent val="0"/>
          <c:showBubbleSize val="0"/>
        </c:dLbls>
        <c:marker val="1"/>
        <c:smooth val="0"/>
        <c:axId val="304949248"/>
        <c:axId val="305079424"/>
      </c:lineChart>
      <c:catAx>
        <c:axId val="304949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5079424"/>
        <c:crosses val="autoZero"/>
        <c:auto val="0"/>
        <c:lblAlgn val="ctr"/>
        <c:lblOffset val="100"/>
        <c:tickLblSkip val="1"/>
        <c:tickMarkSkip val="1"/>
        <c:noMultiLvlLbl val="0"/>
      </c:catAx>
      <c:valAx>
        <c:axId val="30507942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94924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r>
              <a:rPr lang="es-ES" sz="1600">
                <a:solidFill>
                  <a:srgbClr val="FFFF00"/>
                </a:solidFill>
              </a:rPr>
              <a:t>TTIK</a:t>
            </a:r>
            <a:r>
              <a:rPr lang="es-ES" sz="1600" baseline="0">
                <a:solidFill>
                  <a:srgbClr val="FFFF00"/>
                </a:solidFill>
              </a:rPr>
              <a:t> URBANO</a:t>
            </a:r>
            <a:endParaRPr lang="es-ES" sz="1600">
              <a:solidFill>
                <a:srgbClr val="FFFF00"/>
              </a:solidFill>
            </a:endParaRPr>
          </a:p>
        </c:rich>
      </c:tx>
      <c:layout>
        <c:manualLayout>
          <c:xMode val="edge"/>
          <c:yMode val="edge"/>
          <c:x val="0.74188277087033749"/>
          <c:y val="5.155590119136343E-3"/>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endParaRPr lang="es-SV"/>
        </a:p>
      </c:txPr>
    </c:title>
    <c:autoTitleDeleted val="0"/>
    <c:plotArea>
      <c:layout>
        <c:manualLayout>
          <c:layoutTarget val="inner"/>
          <c:xMode val="edge"/>
          <c:yMode val="edge"/>
          <c:x val="0.3387454136472583"/>
          <c:y val="0.1270365333487655"/>
          <c:w val="0.6612545863527417"/>
          <c:h val="0.58359318352799405"/>
        </c:manualLayout>
      </c:layout>
      <c:lineChart>
        <c:grouping val="standard"/>
        <c:varyColors val="0"/>
        <c:ser>
          <c:idx val="0"/>
          <c:order val="0"/>
          <c:tx>
            <c:strRef>
              <c:f>'C19'!$A$67</c:f>
              <c:strCache>
                <c:ptCount val="1"/>
                <c:pt idx="0">
                  <c:v>TTIK Urbano</c:v>
                </c:pt>
              </c:strCache>
            </c:strRef>
          </c:tx>
          <c:spPr>
            <a:ln w="34925" cap="rnd">
              <a:solidFill>
                <a:srgbClr val="FFFF00"/>
              </a:solidFill>
              <a:round/>
            </a:ln>
            <a:effectLst>
              <a:outerShdw blurRad="40000" dist="23000" dir="5400000" rotWithShape="0">
                <a:srgbClr val="000000">
                  <a:alpha val="35000"/>
                </a:srgbClr>
              </a:outerShdw>
            </a:effectLst>
          </c:spPr>
          <c:marker>
            <c:symbol val="none"/>
          </c:marker>
          <c:cat>
            <c:strRef>
              <c:f>'C19'!$B$66:$M$66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'C19'!$B$67:$M$67</c:f>
              <c:numCache>
                <c:formatCode>0.00</c:formatCode>
                <c:ptCount val="12"/>
              </c:numCache>
            </c:numRef>
          </c:val>
          <c:smooth val="0"/>
          <c:extLst>
            <c:ext xmlns:c16="http://schemas.microsoft.com/office/drawing/2014/chart" uri="{C3380CC4-5D6E-409C-BE32-E72D297353CC}">
              <c16:uniqueId val="{00000000-4026-4C3B-9257-209B6C6BD21B}"/>
            </c:ext>
          </c:extLst>
        </c:ser>
        <c:ser>
          <c:idx val="1"/>
          <c:order val="1"/>
          <c:tx>
            <c:strRef>
              <c:f>'C19'!$N$66</c:f>
              <c:strCache>
                <c:ptCount val="1"/>
                <c:pt idx="0">
                  <c:v>Limites</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strRef>
              <c:f>'C19'!$B$66:$M$66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'C19'!$N$67:$Y$67</c:f>
              <c:numCache>
                <c:formatCode>General</c:formatCode>
                <c:ptCount val="12"/>
                <c:pt idx="0" formatCode="0.00">
                  <c:v>10</c:v>
                </c:pt>
                <c:pt idx="1">
                  <c:v>10</c:v>
                </c:pt>
                <c:pt idx="2">
                  <c:v>10</c:v>
                </c:pt>
                <c:pt idx="3">
                  <c:v>10</c:v>
                </c:pt>
                <c:pt idx="4">
                  <c:v>10</c:v>
                </c:pt>
                <c:pt idx="5">
                  <c:v>10</c:v>
                </c:pt>
                <c:pt idx="6">
                  <c:v>10</c:v>
                </c:pt>
                <c:pt idx="7">
                  <c:v>10</c:v>
                </c:pt>
                <c:pt idx="8">
                  <c:v>10</c:v>
                </c:pt>
                <c:pt idx="9">
                  <c:v>10</c:v>
                </c:pt>
                <c:pt idx="10">
                  <c:v>10</c:v>
                </c:pt>
                <c:pt idx="11">
                  <c:v>10</c:v>
                </c:pt>
              </c:numCache>
            </c:numRef>
          </c:val>
          <c:smooth val="0"/>
          <c:extLst>
            <c:ext xmlns:c16="http://schemas.microsoft.com/office/drawing/2014/chart" uri="{C3380CC4-5D6E-409C-BE32-E72D297353CC}">
              <c16:uniqueId val="{00000001-4026-4C3B-9257-209B6C6BD21B}"/>
            </c:ext>
          </c:extLst>
        </c:ser>
        <c:dLbls>
          <c:showLegendKey val="0"/>
          <c:showVal val="0"/>
          <c:showCatName val="0"/>
          <c:showSerName val="0"/>
          <c:showPercent val="0"/>
          <c:showBubbleSize val="0"/>
        </c:dLbls>
        <c:smooth val="0"/>
        <c:axId val="228761088"/>
        <c:axId val="298995072"/>
      </c:lineChart>
      <c:catAx>
        <c:axId val="2287610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98995072"/>
        <c:crosses val="autoZero"/>
        <c:auto val="1"/>
        <c:lblAlgn val="ctr"/>
        <c:lblOffset val="100"/>
        <c:noMultiLvlLbl val="0"/>
      </c:catAx>
      <c:valAx>
        <c:axId val="298995072"/>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28761088"/>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SV"/>
          </a:p>
        </c:txPr>
      </c:dTable>
      <c:spPr>
        <a:noFill/>
        <a:ln>
          <a:solidFill>
            <a:schemeClr val="bg1"/>
          </a:solid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solidFill>
        <a:srgbClr val="FFFF00"/>
      </a:solidFill>
    </a:ln>
    <a:effectLst/>
  </c:spPr>
  <c:txPr>
    <a:bodyPr/>
    <a:lstStyle/>
    <a:p>
      <a:pPr>
        <a:defRPr/>
      </a:pPr>
      <a:endParaRPr lang="es-SV"/>
    </a:p>
  </c:txPr>
  <c:printSettings>
    <c:headerFooter alignWithMargins="0"/>
    <c:pageMargins b="1" l="0.75000000000000266" r="0.75000000000000266" t="1" header="0" footer="0"/>
    <c:pageSetup paperSize="138" orientation="landscape"/>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Reconexión de Suministro 
RCSU</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8D47-4599-A96E-5EA5CE316AF9}"/>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8D47-4599-A96E-5EA5CE316AF9}"/>
            </c:ext>
          </c:extLst>
        </c:ser>
        <c:dLbls>
          <c:showLegendKey val="0"/>
          <c:showVal val="0"/>
          <c:showCatName val="0"/>
          <c:showSerName val="0"/>
          <c:showPercent val="0"/>
          <c:showBubbleSize val="0"/>
        </c:dLbls>
        <c:marker val="1"/>
        <c:smooth val="0"/>
        <c:axId val="304949760"/>
        <c:axId val="305081152"/>
      </c:lineChart>
      <c:catAx>
        <c:axId val="304949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5081152"/>
        <c:crosses val="autoZero"/>
        <c:auto val="0"/>
        <c:lblAlgn val="ctr"/>
        <c:lblOffset val="100"/>
        <c:tickLblSkip val="1"/>
        <c:tickMarkSkip val="1"/>
        <c:noMultiLvlLbl val="0"/>
      </c:catAx>
      <c:valAx>
        <c:axId val="3050811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94976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Porcentaje de Facturación Estimada 
IFE</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83E0-4D2A-9B98-2DDB4BD810CA}"/>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83E0-4D2A-9B98-2DDB4BD810CA}"/>
            </c:ext>
          </c:extLst>
        </c:ser>
        <c:dLbls>
          <c:showLegendKey val="0"/>
          <c:showVal val="0"/>
          <c:showCatName val="0"/>
          <c:showSerName val="0"/>
          <c:showPercent val="0"/>
          <c:showBubbleSize val="0"/>
        </c:dLbls>
        <c:marker val="1"/>
        <c:smooth val="0"/>
        <c:axId val="304950784"/>
        <c:axId val="305082880"/>
      </c:lineChart>
      <c:catAx>
        <c:axId val="304950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5082880"/>
        <c:crosses val="autoZero"/>
        <c:auto val="0"/>
        <c:lblAlgn val="ctr"/>
        <c:lblOffset val="100"/>
        <c:tickLblSkip val="1"/>
        <c:tickMarkSkip val="1"/>
        <c:noMultiLvlLbl val="0"/>
      </c:catAx>
      <c:valAx>
        <c:axId val="3050828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95078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orientation="landscape" horizontalDpi="300" verticalDpi="300"/>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Porcentaje de Facturación Estimada 
IFE</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65DB-4B7B-882A-BC631A1FB7A5}"/>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65DB-4B7B-882A-BC631A1FB7A5}"/>
            </c:ext>
          </c:extLst>
        </c:ser>
        <c:dLbls>
          <c:showLegendKey val="0"/>
          <c:showVal val="0"/>
          <c:showCatName val="0"/>
          <c:showSerName val="0"/>
          <c:showPercent val="0"/>
          <c:showBubbleSize val="0"/>
        </c:dLbls>
        <c:marker val="1"/>
        <c:smooth val="0"/>
        <c:axId val="305631232"/>
        <c:axId val="305084608"/>
      </c:lineChart>
      <c:catAx>
        <c:axId val="305631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05084608"/>
        <c:crosses val="autoZero"/>
        <c:auto val="0"/>
        <c:lblAlgn val="ctr"/>
        <c:lblOffset val="100"/>
        <c:tickLblSkip val="1"/>
        <c:tickMarkSkip val="1"/>
        <c:noMultiLvlLbl val="0"/>
      </c:catAx>
      <c:valAx>
        <c:axId val="3050846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563123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Porcentaje de Facturación Estimada 
IFE</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C3E3-491A-8FE2-48E6F2E43E95}"/>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C3E3-491A-8FE2-48E6F2E43E95}"/>
            </c:ext>
          </c:extLst>
        </c:ser>
        <c:dLbls>
          <c:showLegendKey val="0"/>
          <c:showVal val="0"/>
          <c:showCatName val="0"/>
          <c:showSerName val="0"/>
          <c:showPercent val="0"/>
          <c:showBubbleSize val="0"/>
        </c:dLbls>
        <c:marker val="1"/>
        <c:smooth val="0"/>
        <c:axId val="305631744"/>
        <c:axId val="336248832"/>
      </c:lineChart>
      <c:catAx>
        <c:axId val="305631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36248832"/>
        <c:crosses val="autoZero"/>
        <c:auto val="0"/>
        <c:lblAlgn val="ctr"/>
        <c:lblOffset val="100"/>
        <c:tickLblSkip val="1"/>
        <c:tickMarkSkip val="1"/>
        <c:noMultiLvlLbl val="0"/>
      </c:catAx>
      <c:valAx>
        <c:axId val="3362488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563174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s-MX"/>
              <a:t>Indicadores de Calidad del Servicio
PRUi</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9189-4F15-81F6-C77369B1E2DA}"/>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9189-4F15-81F6-C77369B1E2DA}"/>
            </c:ext>
          </c:extLst>
        </c:ser>
        <c:dLbls>
          <c:showLegendKey val="0"/>
          <c:showVal val="0"/>
          <c:showCatName val="0"/>
          <c:showSerName val="0"/>
          <c:showPercent val="0"/>
          <c:showBubbleSize val="0"/>
        </c:dLbls>
        <c:marker val="1"/>
        <c:smooth val="0"/>
        <c:axId val="305632256"/>
        <c:axId val="336250560"/>
      </c:lineChart>
      <c:catAx>
        <c:axId val="305632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es-SV"/>
          </a:p>
        </c:txPr>
        <c:crossAx val="336250560"/>
        <c:crosses val="autoZero"/>
        <c:auto val="0"/>
        <c:lblAlgn val="ctr"/>
        <c:lblOffset val="100"/>
        <c:tickLblSkip val="1"/>
        <c:tickMarkSkip val="1"/>
        <c:noMultiLvlLbl val="0"/>
      </c:catAx>
      <c:valAx>
        <c:axId val="3362505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SV"/>
          </a:p>
        </c:txPr>
        <c:crossAx val="30563225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s-MX"/>
              <a:t>Indicadores de Calidad del Servicio
PARA</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2A73-4155-AA29-9FE00B6CEF8E}"/>
            </c:ext>
          </c:extLst>
        </c:ser>
        <c:ser>
          <c:idx val="1"/>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2A73-4155-AA29-9FE00B6CEF8E}"/>
            </c:ext>
          </c:extLst>
        </c:ser>
        <c:dLbls>
          <c:showLegendKey val="0"/>
          <c:showVal val="0"/>
          <c:showCatName val="0"/>
          <c:showSerName val="0"/>
          <c:showPercent val="0"/>
          <c:showBubbleSize val="0"/>
        </c:dLbls>
        <c:marker val="1"/>
        <c:smooth val="0"/>
        <c:axId val="305632768"/>
        <c:axId val="336252288"/>
      </c:lineChart>
      <c:catAx>
        <c:axId val="305632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es-SV"/>
          </a:p>
        </c:txPr>
        <c:crossAx val="336252288"/>
        <c:crosses val="autoZero"/>
        <c:auto val="0"/>
        <c:lblAlgn val="ctr"/>
        <c:lblOffset val="100"/>
        <c:tickLblSkip val="1"/>
        <c:tickMarkSkip val="1"/>
        <c:noMultiLvlLbl val="0"/>
      </c:catAx>
      <c:valAx>
        <c:axId val="33625228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SV"/>
          </a:p>
        </c:txPr>
        <c:crossAx val="30563276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s-MX"/>
              <a:t>Indicadores de Calidad del Servicio
PRUc</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45C6-41FC-B378-4DA165CAD3B4}"/>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45C6-41FC-B378-4DA165CAD3B4}"/>
            </c:ext>
          </c:extLst>
        </c:ser>
        <c:dLbls>
          <c:showLegendKey val="0"/>
          <c:showVal val="0"/>
          <c:showCatName val="0"/>
          <c:showSerName val="0"/>
          <c:showPercent val="0"/>
          <c:showBubbleSize val="0"/>
        </c:dLbls>
        <c:marker val="1"/>
        <c:smooth val="0"/>
        <c:axId val="305633280"/>
        <c:axId val="336254016"/>
      </c:lineChart>
      <c:catAx>
        <c:axId val="305633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es-SV"/>
          </a:p>
        </c:txPr>
        <c:crossAx val="336254016"/>
        <c:crosses val="autoZero"/>
        <c:auto val="0"/>
        <c:lblAlgn val="ctr"/>
        <c:lblOffset val="100"/>
        <c:tickLblSkip val="1"/>
        <c:tickMarkSkip val="1"/>
        <c:noMultiLvlLbl val="0"/>
      </c:catAx>
      <c:valAx>
        <c:axId val="3362540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SV"/>
          </a:p>
        </c:txPr>
        <c:crossAx val="30563328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s-MX"/>
              <a:t>Indicadores de Calidad del Servicio
PRUt</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2E39-40EC-89B0-4108245F2D08}"/>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2E39-40EC-89B0-4108245F2D08}"/>
            </c:ext>
          </c:extLst>
        </c:ser>
        <c:dLbls>
          <c:showLegendKey val="0"/>
          <c:showVal val="0"/>
          <c:showCatName val="0"/>
          <c:showSerName val="0"/>
          <c:showPercent val="0"/>
          <c:showBubbleSize val="0"/>
        </c:dLbls>
        <c:marker val="1"/>
        <c:smooth val="0"/>
        <c:axId val="305633792"/>
        <c:axId val="336255744"/>
      </c:lineChart>
      <c:catAx>
        <c:axId val="305633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es-SV"/>
          </a:p>
        </c:txPr>
        <c:crossAx val="336255744"/>
        <c:crosses val="autoZero"/>
        <c:auto val="0"/>
        <c:lblAlgn val="ctr"/>
        <c:lblOffset val="100"/>
        <c:tickLblSkip val="1"/>
        <c:tickMarkSkip val="1"/>
        <c:noMultiLvlLbl val="0"/>
      </c:catAx>
      <c:valAx>
        <c:axId val="33625574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SV"/>
          </a:p>
        </c:txPr>
        <c:crossAx val="30563379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PRUi</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D855-4E72-A5FA-ACBD7291C0EA}"/>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855-4E72-A5FA-ACBD7291C0EA}"/>
            </c:ext>
          </c:extLst>
        </c:ser>
        <c:dLbls>
          <c:showLegendKey val="0"/>
          <c:showVal val="0"/>
          <c:showCatName val="0"/>
          <c:showSerName val="0"/>
          <c:showPercent val="0"/>
          <c:showBubbleSize val="0"/>
        </c:dLbls>
        <c:marker val="1"/>
        <c:smooth val="0"/>
        <c:axId val="305634304"/>
        <c:axId val="167051840"/>
      </c:lineChart>
      <c:catAx>
        <c:axId val="30563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167051840"/>
        <c:crosses val="autoZero"/>
        <c:auto val="0"/>
        <c:lblAlgn val="ctr"/>
        <c:lblOffset val="100"/>
        <c:tickLblSkip val="1"/>
        <c:tickMarkSkip val="1"/>
        <c:noMultiLvlLbl val="0"/>
      </c:catAx>
      <c:valAx>
        <c:axId val="1670518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563430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PARA</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9AB9-4D55-BDC4-EDA356DB4655}"/>
            </c:ext>
          </c:extLst>
        </c:ser>
        <c:ser>
          <c:idx val="1"/>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9AB9-4D55-BDC4-EDA356DB4655}"/>
            </c:ext>
          </c:extLst>
        </c:ser>
        <c:dLbls>
          <c:showLegendKey val="0"/>
          <c:showVal val="0"/>
          <c:showCatName val="0"/>
          <c:showSerName val="0"/>
          <c:showPercent val="0"/>
          <c:showBubbleSize val="0"/>
        </c:dLbls>
        <c:marker val="1"/>
        <c:smooth val="0"/>
        <c:axId val="167211008"/>
        <c:axId val="167053568"/>
      </c:lineChart>
      <c:catAx>
        <c:axId val="167211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167053568"/>
        <c:crosses val="autoZero"/>
        <c:auto val="0"/>
        <c:lblAlgn val="ctr"/>
        <c:lblOffset val="100"/>
        <c:tickLblSkip val="1"/>
        <c:tickMarkSkip val="1"/>
        <c:noMultiLvlLbl val="0"/>
      </c:catAx>
      <c:valAx>
        <c:axId val="1670535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16721100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r>
              <a:rPr lang="es-ES">
                <a:solidFill>
                  <a:srgbClr val="FFFF00"/>
                </a:solidFill>
              </a:rPr>
              <a:t>TTIK RURAL</a:t>
            </a:r>
          </a:p>
        </c:rich>
      </c:tx>
      <c:layout>
        <c:manualLayout>
          <c:xMode val="edge"/>
          <c:yMode val="edge"/>
          <c:x val="0.77757252812314981"/>
          <c:y val="0"/>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endParaRPr lang="es-SV"/>
        </a:p>
      </c:txPr>
    </c:title>
    <c:autoTitleDeleted val="0"/>
    <c:plotArea>
      <c:layout>
        <c:manualLayout>
          <c:layoutTarget val="inner"/>
          <c:xMode val="edge"/>
          <c:yMode val="edge"/>
          <c:x val="0.3387454136472583"/>
          <c:y val="0.1270365333487655"/>
          <c:w val="0.6612545863527417"/>
          <c:h val="0.58359318352799405"/>
        </c:manualLayout>
      </c:layout>
      <c:lineChart>
        <c:grouping val="standard"/>
        <c:varyColors val="0"/>
        <c:ser>
          <c:idx val="2"/>
          <c:order val="0"/>
          <c:tx>
            <c:strRef>
              <c:f>'C19'!$A$68</c:f>
              <c:strCache>
                <c:ptCount val="1"/>
                <c:pt idx="0">
                  <c:v>TTIK Rural</c:v>
                </c:pt>
              </c:strCache>
            </c:strRef>
          </c:tx>
          <c:spPr>
            <a:ln w="34925" cap="rnd">
              <a:solidFill>
                <a:srgbClr val="FFFF00"/>
              </a:solidFill>
              <a:round/>
            </a:ln>
            <a:effectLst>
              <a:outerShdw blurRad="40000" dist="23000" dir="5400000" rotWithShape="0">
                <a:srgbClr val="000000">
                  <a:alpha val="35000"/>
                </a:srgbClr>
              </a:outerShdw>
            </a:effectLst>
          </c:spPr>
          <c:marker>
            <c:symbol val="none"/>
          </c:marker>
          <c:cat>
            <c:strRef>
              <c:f>'C19'!$B$66:$M$66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'C19'!$B$68:$M$68</c:f>
              <c:numCache>
                <c:formatCode>0.00</c:formatCode>
                <c:ptCount val="12"/>
              </c:numCache>
            </c:numRef>
          </c:val>
          <c:smooth val="0"/>
          <c:extLst>
            <c:ext xmlns:c16="http://schemas.microsoft.com/office/drawing/2014/chart" uri="{C3380CC4-5D6E-409C-BE32-E72D297353CC}">
              <c16:uniqueId val="{00000000-1800-4D47-87BB-E0A6425E5732}"/>
            </c:ext>
          </c:extLst>
        </c:ser>
        <c:ser>
          <c:idx val="1"/>
          <c:order val="1"/>
          <c:tx>
            <c:strRef>
              <c:f>'C19'!$N$66</c:f>
              <c:strCache>
                <c:ptCount val="1"/>
                <c:pt idx="0">
                  <c:v>Limites</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strRef>
              <c:f>'C19'!$B$66:$M$66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'C19'!$N$68:$Y$68</c:f>
              <c:numCache>
                <c:formatCode>0.00</c:formatCode>
                <c:ptCount val="12"/>
                <c:pt idx="0">
                  <c:v>24</c:v>
                </c:pt>
                <c:pt idx="1">
                  <c:v>24</c:v>
                </c:pt>
                <c:pt idx="2">
                  <c:v>24</c:v>
                </c:pt>
                <c:pt idx="3">
                  <c:v>24</c:v>
                </c:pt>
                <c:pt idx="4">
                  <c:v>24</c:v>
                </c:pt>
                <c:pt idx="5">
                  <c:v>24</c:v>
                </c:pt>
                <c:pt idx="6">
                  <c:v>24</c:v>
                </c:pt>
                <c:pt idx="7">
                  <c:v>24</c:v>
                </c:pt>
                <c:pt idx="8">
                  <c:v>24</c:v>
                </c:pt>
                <c:pt idx="9">
                  <c:v>24</c:v>
                </c:pt>
                <c:pt idx="10">
                  <c:v>24</c:v>
                </c:pt>
                <c:pt idx="11">
                  <c:v>24</c:v>
                </c:pt>
              </c:numCache>
            </c:numRef>
          </c:val>
          <c:smooth val="0"/>
          <c:extLst>
            <c:ext xmlns:c16="http://schemas.microsoft.com/office/drawing/2014/chart" uri="{C3380CC4-5D6E-409C-BE32-E72D297353CC}">
              <c16:uniqueId val="{00000001-1800-4D47-87BB-E0A6425E5732}"/>
            </c:ext>
          </c:extLst>
        </c:ser>
        <c:dLbls>
          <c:showLegendKey val="0"/>
          <c:showVal val="0"/>
          <c:showCatName val="0"/>
          <c:showSerName val="0"/>
          <c:showPercent val="0"/>
          <c:showBubbleSize val="0"/>
        </c:dLbls>
        <c:smooth val="0"/>
        <c:axId val="233559552"/>
        <c:axId val="298997376"/>
      </c:lineChart>
      <c:catAx>
        <c:axId val="23355955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98997376"/>
        <c:crosses val="autoZero"/>
        <c:auto val="1"/>
        <c:lblAlgn val="ctr"/>
        <c:lblOffset val="100"/>
        <c:noMultiLvlLbl val="0"/>
      </c:catAx>
      <c:valAx>
        <c:axId val="298997376"/>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33559552"/>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SV"/>
          </a:p>
        </c:txPr>
      </c:dTable>
      <c:spPr>
        <a:noFill/>
        <a:ln>
          <a:solidFill>
            <a:schemeClr val="bg1"/>
          </a:solid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solidFill>
        <a:srgbClr val="FFFF00"/>
      </a:solidFill>
    </a:ln>
    <a:effectLst/>
  </c:spPr>
  <c:txPr>
    <a:bodyPr/>
    <a:lstStyle/>
    <a:p>
      <a:pPr>
        <a:defRPr/>
      </a:pPr>
      <a:endParaRPr lang="es-SV"/>
    </a:p>
  </c:txPr>
  <c:printSettings>
    <c:headerFooter alignWithMargins="0"/>
    <c:pageMargins b="1" l="0.75000000000000266" r="0.75000000000000266" t="1" header="0" footer="0"/>
    <c:pageSetup paperSize="138" orientation="landscape"/>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TPA</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4EE8-47DA-AEAA-5687FC8A66DA}"/>
            </c:ext>
          </c:extLst>
        </c:ser>
        <c:ser>
          <c:idx val="1"/>
          <c:order val="1"/>
          <c:spPr>
            <a:ln w="25400">
              <a:solidFill>
                <a:srgbClr val="000000"/>
              </a:solidFill>
              <a:prstDash val="solid"/>
            </a:ln>
          </c:spPr>
          <c:marker>
            <c:symbol val="dash"/>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4EE8-47DA-AEAA-5687FC8A66DA}"/>
            </c:ext>
          </c:extLst>
        </c:ser>
        <c:dLbls>
          <c:showLegendKey val="0"/>
          <c:showVal val="0"/>
          <c:showCatName val="0"/>
          <c:showSerName val="0"/>
          <c:showPercent val="0"/>
          <c:showBubbleSize val="0"/>
        </c:dLbls>
        <c:marker val="1"/>
        <c:smooth val="0"/>
        <c:axId val="167211520"/>
        <c:axId val="167055296"/>
      </c:lineChart>
      <c:catAx>
        <c:axId val="167211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167055296"/>
        <c:crosses val="autoZero"/>
        <c:auto val="0"/>
        <c:lblAlgn val="ctr"/>
        <c:lblOffset val="100"/>
        <c:tickLblSkip val="1"/>
        <c:tickMarkSkip val="1"/>
        <c:noMultiLvlLbl val="0"/>
      </c:catAx>
      <c:valAx>
        <c:axId val="1670552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16721152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orientation="landscape" horizontalDpi="300" verticalDpi="30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USRE</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C773-4CAB-BAA4-ECBC8AA3F42E}"/>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C773-4CAB-BAA4-ECBC8AA3F42E}"/>
            </c:ext>
          </c:extLst>
        </c:ser>
        <c:dLbls>
          <c:showLegendKey val="0"/>
          <c:showVal val="0"/>
          <c:showCatName val="0"/>
          <c:showSerName val="0"/>
          <c:showPercent val="0"/>
          <c:showBubbleSize val="0"/>
        </c:dLbls>
        <c:marker val="1"/>
        <c:smooth val="0"/>
        <c:axId val="167212032"/>
        <c:axId val="167057024"/>
      </c:lineChart>
      <c:catAx>
        <c:axId val="167212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167057024"/>
        <c:crosses val="autoZero"/>
        <c:auto val="0"/>
        <c:lblAlgn val="ctr"/>
        <c:lblOffset val="100"/>
        <c:tickLblSkip val="1"/>
        <c:tickMarkSkip val="1"/>
        <c:noMultiLvlLbl val="0"/>
      </c:catAx>
      <c:valAx>
        <c:axId val="16705702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16721203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USRE</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2A39-4B9C-A393-003C620D5D14}"/>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2A39-4B9C-A393-003C620D5D14}"/>
            </c:ext>
          </c:extLst>
        </c:ser>
        <c:dLbls>
          <c:showLegendKey val="0"/>
          <c:showVal val="0"/>
          <c:showCatName val="0"/>
          <c:showSerName val="0"/>
          <c:showPercent val="0"/>
          <c:showBubbleSize val="0"/>
        </c:dLbls>
        <c:marker val="1"/>
        <c:smooth val="0"/>
        <c:axId val="304950272"/>
        <c:axId val="167058752"/>
      </c:lineChart>
      <c:catAx>
        <c:axId val="304950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167058752"/>
        <c:crosses val="autoZero"/>
        <c:auto val="0"/>
        <c:lblAlgn val="ctr"/>
        <c:lblOffset val="100"/>
        <c:tickLblSkip val="1"/>
        <c:tickMarkSkip val="1"/>
        <c:noMultiLvlLbl val="0"/>
      </c:catAx>
      <c:valAx>
        <c:axId val="1670587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0495027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orientation="landscape" horizontalDpi="300" verticalDpi="300"/>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Inidcadores de Calidad
IPE </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4BF0-4498-BA7F-DB52B58FAD3F}"/>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4BF0-4498-BA7F-DB52B58FAD3F}"/>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4BF0-4498-BA7F-DB52B58FAD3F}"/>
            </c:ext>
          </c:extLst>
        </c:ser>
        <c:ser>
          <c:idx val="3"/>
          <c:order val="3"/>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extLst>
            <c:ext xmlns:c16="http://schemas.microsoft.com/office/drawing/2014/chart" uri="{C3380CC4-5D6E-409C-BE32-E72D297353CC}">
              <c16:uniqueId val="{00000003-4BF0-4498-BA7F-DB52B58FAD3F}"/>
            </c:ext>
          </c:extLst>
        </c:ser>
        <c:ser>
          <c:idx val="4"/>
          <c:order val="4"/>
          <c:spPr>
            <a:ln w="38100">
              <a:solidFill>
                <a:srgbClr val="000000"/>
              </a:solidFill>
              <a:prstDash val="solid"/>
            </a:ln>
          </c:spPr>
          <c:marker>
            <c:symbol val="dot"/>
            <c:size val="9"/>
            <c:spPr>
              <a:noFill/>
              <a:ln>
                <a:solidFill>
                  <a:srgbClr val="8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4-4BF0-4498-BA7F-DB52B58FAD3F}"/>
            </c:ext>
          </c:extLst>
        </c:ser>
        <c:dLbls>
          <c:showLegendKey val="0"/>
          <c:showVal val="0"/>
          <c:showCatName val="0"/>
          <c:showSerName val="0"/>
          <c:showPercent val="0"/>
          <c:showBubbleSize val="0"/>
        </c:dLbls>
        <c:marker val="1"/>
        <c:smooth val="0"/>
        <c:axId val="167212544"/>
        <c:axId val="167429248"/>
      </c:lineChart>
      <c:catAx>
        <c:axId val="16721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167429248"/>
        <c:crosses val="autoZero"/>
        <c:auto val="0"/>
        <c:lblAlgn val="ctr"/>
        <c:lblOffset val="100"/>
        <c:tickMarkSkip val="1"/>
        <c:noMultiLvlLbl val="0"/>
      </c:catAx>
      <c:valAx>
        <c:axId val="1674292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16721254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5" b="0" i="0" u="none" strike="noStrike" baseline="0">
              <a:solidFill>
                <a:srgbClr val="000000"/>
              </a:solidFill>
              <a:latin typeface="Arial Narrow"/>
              <a:ea typeface="Arial Narrow"/>
              <a:cs typeface="Arial Narrow"/>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PRUc</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0177-4705-8BA3-3A8256A9D2AD}"/>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177-4705-8BA3-3A8256A9D2AD}"/>
            </c:ext>
          </c:extLst>
        </c:ser>
        <c:dLbls>
          <c:showLegendKey val="0"/>
          <c:showVal val="0"/>
          <c:showCatName val="0"/>
          <c:showSerName val="0"/>
          <c:showPercent val="0"/>
          <c:showBubbleSize val="0"/>
        </c:dLbls>
        <c:marker val="1"/>
        <c:smooth val="0"/>
        <c:axId val="167213568"/>
        <c:axId val="167430976"/>
      </c:lineChart>
      <c:catAx>
        <c:axId val="16721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167430976"/>
        <c:crosses val="autoZero"/>
        <c:auto val="0"/>
        <c:lblAlgn val="ctr"/>
        <c:lblOffset val="100"/>
        <c:tickLblSkip val="1"/>
        <c:tickMarkSkip val="1"/>
        <c:noMultiLvlLbl val="0"/>
      </c:catAx>
      <c:valAx>
        <c:axId val="16743097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16721356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Indicadores de Calidad del Servicio
PRUt</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20FA-4F10-BD1E-F83EA51C8BFA}"/>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20FA-4F10-BD1E-F83EA51C8BFA}"/>
            </c:ext>
          </c:extLst>
        </c:ser>
        <c:dLbls>
          <c:showLegendKey val="0"/>
          <c:showVal val="0"/>
          <c:showCatName val="0"/>
          <c:showSerName val="0"/>
          <c:showPercent val="0"/>
          <c:showBubbleSize val="0"/>
        </c:dLbls>
        <c:marker val="1"/>
        <c:smooth val="0"/>
        <c:axId val="167214080"/>
        <c:axId val="167432704"/>
      </c:lineChart>
      <c:catAx>
        <c:axId val="167214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167432704"/>
        <c:crosses val="autoZero"/>
        <c:auto val="0"/>
        <c:lblAlgn val="ctr"/>
        <c:lblOffset val="100"/>
        <c:tickLblSkip val="1"/>
        <c:tickMarkSkip val="1"/>
        <c:noMultiLvlLbl val="0"/>
      </c:catAx>
      <c:valAx>
        <c:axId val="1674327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16721408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Inidcadores de Calidad
IPE </a:t>
            </a:r>
          </a:p>
        </c:rich>
      </c:tx>
      <c:overlay val="0"/>
      <c:spPr>
        <a:noFill/>
        <a:ln w="25400">
          <a:noFill/>
        </a:ln>
      </c:spPr>
    </c:title>
    <c:autoTitleDeleted val="0"/>
    <c:plotArea>
      <c:layout/>
      <c:lineChart>
        <c:grouping val="standard"/>
        <c:varyColors val="0"/>
        <c:ser>
          <c:idx val="6"/>
          <c:order val="0"/>
          <c:spPr>
            <a:ln w="12700">
              <a:solidFill>
                <a:srgbClr val="008080"/>
              </a:solidFill>
              <a:prstDash val="solid"/>
            </a:ln>
          </c:spPr>
          <c:marker>
            <c:symbol val="plus"/>
            <c:size val="5"/>
            <c:spPr>
              <a:noFill/>
              <a:ln>
                <a:solidFill>
                  <a:srgbClr val="0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F5D0-42AE-9508-E82D31762056}"/>
            </c:ext>
          </c:extLst>
        </c:ser>
        <c:ser>
          <c:idx val="7"/>
          <c:order val="1"/>
          <c:spPr>
            <a:ln w="12700">
              <a:solidFill>
                <a:srgbClr val="0000FF"/>
              </a:solidFill>
              <a:prstDash val="solid"/>
            </a:ln>
          </c:spPr>
          <c:marker>
            <c:symbol val="dot"/>
            <c:size val="5"/>
            <c:spPr>
              <a:noFill/>
              <a:ln>
                <a:solidFill>
                  <a:srgbClr val="00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F5D0-42AE-9508-E82D31762056}"/>
            </c:ext>
          </c:extLst>
        </c:ser>
        <c:ser>
          <c:idx val="8"/>
          <c:order val="2"/>
          <c:spPr>
            <a:ln w="12700">
              <a:solidFill>
                <a:srgbClr val="00CCFF"/>
              </a:solidFill>
              <a:prstDash val="solid"/>
            </a:ln>
          </c:spPr>
          <c:marker>
            <c:symbol val="dash"/>
            <c:size val="5"/>
            <c:spPr>
              <a:noFill/>
              <a:ln>
                <a:solidFill>
                  <a:srgbClr val="00CCFF"/>
                </a:solidFill>
                <a:prstDash val="solid"/>
              </a:ln>
            </c:spPr>
          </c:marker>
          <c:val>
            <c:numLit>
              <c:formatCode>General</c:formatCode>
              <c:ptCount val="1"/>
              <c:pt idx="0">
                <c:v>0</c:v>
              </c:pt>
            </c:numLit>
          </c:val>
          <c:smooth val="0"/>
          <c:extLst>
            <c:ext xmlns:c16="http://schemas.microsoft.com/office/drawing/2014/chart" uri="{C3380CC4-5D6E-409C-BE32-E72D297353CC}">
              <c16:uniqueId val="{00000002-F5D0-42AE-9508-E82D31762056}"/>
            </c:ext>
          </c:extLst>
        </c:ser>
        <c:ser>
          <c:idx val="9"/>
          <c:order val="3"/>
          <c:spPr>
            <a:ln w="12700">
              <a:solidFill>
                <a:srgbClr val="CCFFFF"/>
              </a:solidFill>
              <a:prstDash val="solid"/>
            </a:ln>
          </c:spPr>
          <c:marker>
            <c:symbol val="diamond"/>
            <c:size val="5"/>
            <c:spPr>
              <a:solidFill>
                <a:srgbClr val="CCFFFF"/>
              </a:solidFill>
              <a:ln>
                <a:solidFill>
                  <a:srgbClr val="CCFFFF"/>
                </a:solidFill>
                <a:prstDash val="solid"/>
              </a:ln>
            </c:spPr>
          </c:marker>
          <c:val>
            <c:numLit>
              <c:formatCode>General</c:formatCode>
              <c:ptCount val="1"/>
              <c:pt idx="0">
                <c:v>0</c:v>
              </c:pt>
            </c:numLit>
          </c:val>
          <c:smooth val="0"/>
          <c:extLst>
            <c:ext xmlns:c16="http://schemas.microsoft.com/office/drawing/2014/chart" uri="{C3380CC4-5D6E-409C-BE32-E72D297353CC}">
              <c16:uniqueId val="{00000003-F5D0-42AE-9508-E82D31762056}"/>
            </c:ext>
          </c:extLst>
        </c:ser>
        <c:ser>
          <c:idx val="10"/>
          <c:order val="4"/>
          <c:spPr>
            <a:ln w="12700">
              <a:solidFill>
                <a:srgbClr val="CCFFCC"/>
              </a:solidFill>
              <a:prstDash val="solid"/>
            </a:ln>
          </c:spPr>
          <c:marker>
            <c:symbol val="square"/>
            <c:size val="5"/>
            <c:spPr>
              <a:solidFill>
                <a:srgbClr val="CCFFCC"/>
              </a:solidFill>
              <a:ln>
                <a:solidFill>
                  <a:srgbClr val="CCFFCC"/>
                </a:solidFill>
                <a:prstDash val="solid"/>
              </a:ln>
            </c:spPr>
          </c:marker>
          <c:val>
            <c:numLit>
              <c:formatCode>General</c:formatCode>
              <c:ptCount val="1"/>
              <c:pt idx="0">
                <c:v>0</c:v>
              </c:pt>
            </c:numLit>
          </c:val>
          <c:smooth val="0"/>
          <c:extLst>
            <c:ext xmlns:c16="http://schemas.microsoft.com/office/drawing/2014/chart" uri="{C3380CC4-5D6E-409C-BE32-E72D297353CC}">
              <c16:uniqueId val="{00000004-F5D0-42AE-9508-E82D31762056}"/>
            </c:ext>
          </c:extLst>
        </c:ser>
        <c:ser>
          <c:idx val="14"/>
          <c:order val="5"/>
          <c:spPr>
            <a:ln w="38100">
              <a:solidFill>
                <a:srgbClr val="000000"/>
              </a:solidFill>
              <a:prstDash val="solid"/>
            </a:ln>
          </c:spPr>
          <c:marker>
            <c:symbol val="dash"/>
            <c:size val="9"/>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5-F5D0-42AE-9508-E82D31762056}"/>
            </c:ext>
          </c:extLst>
        </c:ser>
        <c:ser>
          <c:idx val="0"/>
          <c:order val="6"/>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6-F5D0-42AE-9508-E82D31762056}"/>
            </c:ext>
          </c:extLst>
        </c:ser>
        <c:dLbls>
          <c:showLegendKey val="0"/>
          <c:showVal val="0"/>
          <c:showCatName val="0"/>
          <c:showSerName val="0"/>
          <c:showPercent val="0"/>
          <c:showBubbleSize val="0"/>
        </c:dLbls>
        <c:marker val="1"/>
        <c:smooth val="0"/>
        <c:axId val="336572416"/>
        <c:axId val="167434432"/>
      </c:lineChart>
      <c:catAx>
        <c:axId val="33657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167434432"/>
        <c:crosses val="autoZero"/>
        <c:auto val="0"/>
        <c:lblAlgn val="ctr"/>
        <c:lblOffset val="100"/>
        <c:tickMarkSkip val="1"/>
        <c:noMultiLvlLbl val="0"/>
      </c:catAx>
      <c:valAx>
        <c:axId val="1674344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3657241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5" b="0" i="0" u="none" strike="noStrike" baseline="0">
              <a:solidFill>
                <a:srgbClr val="000000"/>
              </a:solidFill>
              <a:latin typeface="Arial Narrow"/>
              <a:ea typeface="Arial Narrow"/>
              <a:cs typeface="Arial Narrow"/>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Inidcadores de Calidad
IPE </a:t>
            </a:r>
          </a:p>
        </c:rich>
      </c:tx>
      <c:overlay val="0"/>
      <c:spPr>
        <a:noFill/>
        <a:ln w="25400">
          <a:noFill/>
        </a:ln>
      </c:spPr>
    </c:title>
    <c:autoTitleDeleted val="0"/>
    <c:plotArea>
      <c:layout/>
      <c:lineChart>
        <c:grouping val="standard"/>
        <c:varyColors val="0"/>
        <c:ser>
          <c:idx val="4"/>
          <c:order val="0"/>
          <c:spPr>
            <a:ln w="12700">
              <a:solidFill>
                <a:srgbClr val="800080"/>
              </a:solidFill>
              <a:prstDash val="solid"/>
            </a:ln>
          </c:spPr>
          <c:marker>
            <c:symbol val="star"/>
            <c:size val="5"/>
            <c:spPr>
              <a:noFill/>
              <a:ln>
                <a:solidFill>
                  <a:srgbClr val="8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F384-45AE-A6FA-3DDAD02396CD}"/>
            </c:ext>
          </c:extLst>
        </c:ser>
        <c:ser>
          <c:idx val="5"/>
          <c:order val="1"/>
          <c:spPr>
            <a:ln w="12700">
              <a:solidFill>
                <a:srgbClr val="800000"/>
              </a:solidFill>
              <a:prstDash val="solid"/>
            </a:ln>
          </c:spPr>
          <c:marker>
            <c:symbol val="circle"/>
            <c:size val="5"/>
            <c:spPr>
              <a:solidFill>
                <a:srgbClr val="800000"/>
              </a:solidFill>
              <a:ln>
                <a:solidFill>
                  <a:srgbClr val="8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F384-45AE-A6FA-3DDAD02396CD}"/>
            </c:ext>
          </c:extLst>
        </c:ser>
        <c:ser>
          <c:idx val="14"/>
          <c:order val="2"/>
          <c:spPr>
            <a:ln w="12700">
              <a:solidFill>
                <a:srgbClr val="CC99FF"/>
              </a:solidFill>
              <a:prstDash val="solid"/>
            </a:ln>
          </c:spPr>
          <c:marker>
            <c:symbol val="circle"/>
            <c:size val="5"/>
            <c:spPr>
              <a:solidFill>
                <a:srgbClr val="CC99FF"/>
              </a:solidFill>
              <a:ln>
                <a:solidFill>
                  <a:srgbClr val="CC99FF"/>
                </a:solidFill>
                <a:prstDash val="solid"/>
              </a:ln>
            </c:spPr>
          </c:marker>
          <c:val>
            <c:numLit>
              <c:formatCode>General</c:formatCode>
              <c:ptCount val="1"/>
              <c:pt idx="0">
                <c:v>0</c:v>
              </c:pt>
            </c:numLit>
          </c:val>
          <c:smooth val="0"/>
          <c:extLst>
            <c:ext xmlns:c16="http://schemas.microsoft.com/office/drawing/2014/chart" uri="{C3380CC4-5D6E-409C-BE32-E72D297353CC}">
              <c16:uniqueId val="{00000002-F384-45AE-A6FA-3DDAD02396CD}"/>
            </c:ext>
          </c:extLst>
        </c:ser>
        <c:ser>
          <c:idx val="0"/>
          <c:order val="3"/>
          <c:spPr>
            <a:ln w="38100">
              <a:solidFill>
                <a:srgbClr val="000000"/>
              </a:solidFill>
              <a:prstDash val="solid"/>
            </a:ln>
          </c:spPr>
          <c:marker>
            <c:symbol val="dash"/>
            <c:size val="9"/>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3-F384-45AE-A6FA-3DDAD02396CD}"/>
            </c:ext>
          </c:extLst>
        </c:ser>
        <c:dLbls>
          <c:showLegendKey val="0"/>
          <c:showVal val="0"/>
          <c:showCatName val="0"/>
          <c:showSerName val="0"/>
          <c:showPercent val="0"/>
          <c:showBubbleSize val="0"/>
        </c:dLbls>
        <c:marker val="1"/>
        <c:smooth val="0"/>
        <c:axId val="336573952"/>
        <c:axId val="336617472"/>
      </c:lineChart>
      <c:catAx>
        <c:axId val="336573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36617472"/>
        <c:crosses val="autoZero"/>
        <c:auto val="0"/>
        <c:lblAlgn val="ctr"/>
        <c:lblOffset val="100"/>
        <c:tickMarkSkip val="1"/>
        <c:noMultiLvlLbl val="0"/>
      </c:catAx>
      <c:valAx>
        <c:axId val="3366174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3657395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5" b="0" i="0" u="none" strike="noStrike" baseline="0">
              <a:solidFill>
                <a:srgbClr val="000000"/>
              </a:solidFill>
              <a:latin typeface="Arial Narrow"/>
              <a:ea typeface="Arial Narrow"/>
              <a:cs typeface="Arial Narrow"/>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Inidcadores de Calidad
IPE </a:t>
            </a:r>
          </a:p>
        </c:rich>
      </c:tx>
      <c:overlay val="0"/>
      <c:spPr>
        <a:noFill/>
        <a:ln w="25400">
          <a:noFill/>
        </a:ln>
      </c:spPr>
    </c:title>
    <c:autoTitleDeleted val="0"/>
    <c:plotArea>
      <c:layout/>
      <c:lineChart>
        <c:grouping val="standard"/>
        <c:varyColors val="0"/>
        <c:ser>
          <c:idx val="11"/>
          <c:order val="0"/>
          <c:spPr>
            <a:ln w="12700">
              <a:solidFill>
                <a:srgbClr val="FFFF99"/>
              </a:solidFill>
              <a:prstDash val="solid"/>
            </a:ln>
          </c:spPr>
          <c:marker>
            <c:symbol val="triangle"/>
            <c:size val="5"/>
            <c:spPr>
              <a:solidFill>
                <a:srgbClr val="FFFF99"/>
              </a:solidFill>
              <a:ln>
                <a:solidFill>
                  <a:srgbClr val="FFFF99"/>
                </a:solidFill>
                <a:prstDash val="solid"/>
              </a:ln>
            </c:spPr>
          </c:marker>
          <c:val>
            <c:numLit>
              <c:formatCode>General</c:formatCode>
              <c:ptCount val="1"/>
              <c:pt idx="0">
                <c:v>0</c:v>
              </c:pt>
            </c:numLit>
          </c:val>
          <c:smooth val="0"/>
          <c:extLst>
            <c:ext xmlns:c16="http://schemas.microsoft.com/office/drawing/2014/chart" uri="{C3380CC4-5D6E-409C-BE32-E72D297353CC}">
              <c16:uniqueId val="{00000000-A69F-445F-89E9-D9DE302233EB}"/>
            </c:ext>
          </c:extLst>
        </c:ser>
        <c:ser>
          <c:idx val="12"/>
          <c:order val="1"/>
          <c:spPr>
            <a:ln w="12700">
              <a:solidFill>
                <a:srgbClr val="993366"/>
              </a:solidFill>
              <a:prstDash val="solid"/>
            </a:ln>
          </c:spPr>
          <c:marker>
            <c:symbol val="x"/>
            <c:size val="5"/>
            <c:spPr>
              <a:noFill/>
              <a:ln>
                <a:solidFill>
                  <a:srgbClr val="993366"/>
                </a:solidFill>
                <a:prstDash val="solid"/>
              </a:ln>
            </c:spPr>
          </c:marker>
          <c:val>
            <c:numLit>
              <c:formatCode>General</c:formatCode>
              <c:ptCount val="1"/>
              <c:pt idx="0">
                <c:v>0</c:v>
              </c:pt>
            </c:numLit>
          </c:val>
          <c:smooth val="0"/>
          <c:extLst>
            <c:ext xmlns:c16="http://schemas.microsoft.com/office/drawing/2014/chart" uri="{C3380CC4-5D6E-409C-BE32-E72D297353CC}">
              <c16:uniqueId val="{00000001-A69F-445F-89E9-D9DE302233EB}"/>
            </c:ext>
          </c:extLst>
        </c:ser>
        <c:ser>
          <c:idx val="13"/>
          <c:order val="2"/>
          <c:spPr>
            <a:ln w="12700">
              <a:solidFill>
                <a:srgbClr val="FF99CC"/>
              </a:solidFill>
              <a:prstDash val="solid"/>
            </a:ln>
          </c:spPr>
          <c:marker>
            <c:symbol val="star"/>
            <c:size val="5"/>
            <c:spPr>
              <a:noFill/>
              <a:ln>
                <a:solidFill>
                  <a:srgbClr val="FF99CC"/>
                </a:solidFill>
                <a:prstDash val="solid"/>
              </a:ln>
            </c:spPr>
          </c:marker>
          <c:val>
            <c:numLit>
              <c:formatCode>General</c:formatCode>
              <c:ptCount val="1"/>
              <c:pt idx="0">
                <c:v>0</c:v>
              </c:pt>
            </c:numLit>
          </c:val>
          <c:smooth val="0"/>
          <c:extLst>
            <c:ext xmlns:c16="http://schemas.microsoft.com/office/drawing/2014/chart" uri="{C3380CC4-5D6E-409C-BE32-E72D297353CC}">
              <c16:uniqueId val="{00000002-A69F-445F-89E9-D9DE302233EB}"/>
            </c:ext>
          </c:extLst>
        </c:ser>
        <c:ser>
          <c:idx val="14"/>
          <c:order val="3"/>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A69F-445F-89E9-D9DE302233EB}"/>
            </c:ext>
          </c:extLst>
        </c:ser>
        <c:dLbls>
          <c:showLegendKey val="0"/>
          <c:showVal val="0"/>
          <c:showCatName val="0"/>
          <c:showSerName val="0"/>
          <c:showPercent val="0"/>
          <c:showBubbleSize val="0"/>
        </c:dLbls>
        <c:marker val="1"/>
        <c:smooth val="0"/>
        <c:axId val="336576000"/>
        <c:axId val="336619200"/>
      </c:lineChart>
      <c:catAx>
        <c:axId val="336576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36619200"/>
        <c:crosses val="autoZero"/>
        <c:auto val="0"/>
        <c:lblAlgn val="ctr"/>
        <c:lblOffset val="100"/>
        <c:tickMarkSkip val="1"/>
        <c:noMultiLvlLbl val="0"/>
      </c:catAx>
      <c:valAx>
        <c:axId val="3366192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3657600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5" b="0" i="0" u="none" strike="noStrike" baseline="0">
              <a:solidFill>
                <a:srgbClr val="000000"/>
              </a:solidFill>
              <a:latin typeface="Arial Narrow"/>
              <a:ea typeface="Arial Narrow"/>
              <a:cs typeface="Arial Narrow"/>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Reconexión de Suministro 
RCSU</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0DAB-4243-87FD-2D08FE49DB55}"/>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DAB-4243-87FD-2D08FE49DB55}"/>
            </c:ext>
          </c:extLst>
        </c:ser>
        <c:dLbls>
          <c:showLegendKey val="0"/>
          <c:showVal val="0"/>
          <c:showCatName val="0"/>
          <c:showSerName val="0"/>
          <c:showPercent val="0"/>
          <c:showBubbleSize val="0"/>
        </c:dLbls>
        <c:marker val="1"/>
        <c:smooth val="0"/>
        <c:axId val="351597056"/>
        <c:axId val="336620928"/>
      </c:lineChart>
      <c:catAx>
        <c:axId val="351597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36620928"/>
        <c:crosses val="autoZero"/>
        <c:auto val="0"/>
        <c:lblAlgn val="ctr"/>
        <c:lblOffset val="100"/>
        <c:tickLblSkip val="1"/>
        <c:tickMarkSkip val="1"/>
        <c:noMultiLvlLbl val="0"/>
      </c:catAx>
      <c:valAx>
        <c:axId val="3366209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5159705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r>
              <a:rPr lang="es-ES" sz="1600" baseline="0">
                <a:solidFill>
                  <a:srgbClr val="FFFF00"/>
                </a:solidFill>
              </a:rPr>
              <a:t>FMIK URBANO</a:t>
            </a:r>
            <a:endParaRPr lang="es-ES" sz="1600">
              <a:solidFill>
                <a:srgbClr val="FFFF00"/>
              </a:solidFill>
            </a:endParaRPr>
          </a:p>
        </c:rich>
      </c:tx>
      <c:layout>
        <c:manualLayout>
          <c:xMode val="edge"/>
          <c:yMode val="edge"/>
          <c:x val="0.72934289963310528"/>
          <c:y val="5.1557944626956873E-3"/>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mn-lt"/>
              <a:ea typeface="+mn-ea"/>
              <a:cs typeface="+mn-cs"/>
            </a:defRPr>
          </a:pPr>
          <a:endParaRPr lang="es-SV"/>
        </a:p>
      </c:txPr>
    </c:title>
    <c:autoTitleDeleted val="0"/>
    <c:plotArea>
      <c:layout>
        <c:manualLayout>
          <c:layoutTarget val="inner"/>
          <c:xMode val="edge"/>
          <c:yMode val="edge"/>
          <c:x val="0.3387454136472583"/>
          <c:y val="0.1270365333487655"/>
          <c:w val="0.6612545863527417"/>
          <c:h val="0.58359318352799405"/>
        </c:manualLayout>
      </c:layout>
      <c:lineChart>
        <c:grouping val="standard"/>
        <c:varyColors val="0"/>
        <c:ser>
          <c:idx val="0"/>
          <c:order val="0"/>
          <c:tx>
            <c:strRef>
              <c:f>'C19'!$A$69</c:f>
              <c:strCache>
                <c:ptCount val="1"/>
                <c:pt idx="0">
                  <c:v>FMIK Urbano</c:v>
                </c:pt>
              </c:strCache>
            </c:strRef>
          </c:tx>
          <c:spPr>
            <a:ln w="34925" cap="rnd">
              <a:solidFill>
                <a:srgbClr val="FFFF00"/>
              </a:solidFill>
              <a:round/>
            </a:ln>
            <a:effectLst>
              <a:outerShdw blurRad="40000" dist="23000" dir="5400000" rotWithShape="0">
                <a:srgbClr val="000000">
                  <a:alpha val="35000"/>
                </a:srgbClr>
              </a:outerShdw>
            </a:effectLst>
          </c:spPr>
          <c:marker>
            <c:symbol val="none"/>
          </c:marker>
          <c:cat>
            <c:strRef>
              <c:f>'C19'!$B$66:$M$66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'C19'!$B$69:$M$69</c:f>
              <c:numCache>
                <c:formatCode>0.00</c:formatCode>
                <c:ptCount val="12"/>
              </c:numCache>
            </c:numRef>
          </c:val>
          <c:smooth val="0"/>
          <c:extLst>
            <c:ext xmlns:c16="http://schemas.microsoft.com/office/drawing/2014/chart" uri="{C3380CC4-5D6E-409C-BE32-E72D297353CC}">
              <c16:uniqueId val="{00000000-B479-45B1-B0FE-3B0D119C6D91}"/>
            </c:ext>
          </c:extLst>
        </c:ser>
        <c:ser>
          <c:idx val="1"/>
          <c:order val="1"/>
          <c:tx>
            <c:strRef>
              <c:f>'C19'!$N$66</c:f>
              <c:strCache>
                <c:ptCount val="1"/>
                <c:pt idx="0">
                  <c:v>Limites</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strRef>
              <c:f>'C19'!$B$66:$M$66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'C19'!$N$69:$Y$69</c:f>
              <c:numCache>
                <c:formatCode>0.00</c:formatCode>
                <c:ptCount val="12"/>
                <c:pt idx="0">
                  <c:v>5</c:v>
                </c:pt>
                <c:pt idx="1">
                  <c:v>5</c:v>
                </c:pt>
                <c:pt idx="2">
                  <c:v>5</c:v>
                </c:pt>
                <c:pt idx="3">
                  <c:v>5</c:v>
                </c:pt>
                <c:pt idx="4">
                  <c:v>5</c:v>
                </c:pt>
                <c:pt idx="5">
                  <c:v>5</c:v>
                </c:pt>
                <c:pt idx="6">
                  <c:v>5</c:v>
                </c:pt>
                <c:pt idx="7">
                  <c:v>5</c:v>
                </c:pt>
                <c:pt idx="8">
                  <c:v>5</c:v>
                </c:pt>
                <c:pt idx="9">
                  <c:v>5</c:v>
                </c:pt>
                <c:pt idx="10">
                  <c:v>5</c:v>
                </c:pt>
                <c:pt idx="11">
                  <c:v>5</c:v>
                </c:pt>
              </c:numCache>
            </c:numRef>
          </c:val>
          <c:smooth val="0"/>
          <c:extLst>
            <c:ext xmlns:c16="http://schemas.microsoft.com/office/drawing/2014/chart" uri="{C3380CC4-5D6E-409C-BE32-E72D297353CC}">
              <c16:uniqueId val="{00000001-B479-45B1-B0FE-3B0D119C6D91}"/>
            </c:ext>
          </c:extLst>
        </c:ser>
        <c:dLbls>
          <c:showLegendKey val="0"/>
          <c:showVal val="0"/>
          <c:showCatName val="0"/>
          <c:showSerName val="0"/>
          <c:showPercent val="0"/>
          <c:showBubbleSize val="0"/>
        </c:dLbls>
        <c:smooth val="0"/>
        <c:axId val="233561088"/>
        <c:axId val="301391872"/>
      </c:lineChart>
      <c:catAx>
        <c:axId val="2335610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301391872"/>
        <c:crosses val="autoZero"/>
        <c:auto val="1"/>
        <c:lblAlgn val="ctr"/>
        <c:lblOffset val="100"/>
        <c:noMultiLvlLbl val="0"/>
      </c:catAx>
      <c:valAx>
        <c:axId val="301391872"/>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s-SV"/>
          </a:p>
        </c:txPr>
        <c:crossAx val="233561088"/>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SV"/>
          </a:p>
        </c:txPr>
      </c:dTable>
      <c:spPr>
        <a:noFill/>
        <a:ln>
          <a:solidFill>
            <a:schemeClr val="bg1"/>
          </a:solid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solidFill>
        <a:srgbClr val="FFFF00"/>
      </a:solidFill>
    </a:ln>
    <a:effectLst/>
  </c:spPr>
  <c:txPr>
    <a:bodyPr/>
    <a:lstStyle/>
    <a:p>
      <a:pPr>
        <a:defRPr/>
      </a:pPr>
      <a:endParaRPr lang="es-SV"/>
    </a:p>
  </c:txPr>
  <c:printSettings>
    <c:headerFooter alignWithMargins="0"/>
    <c:pageMargins b="1" l="0.75000000000000266" r="0.75000000000000266" t="1" header="0" footer="0"/>
    <c:pageSetup paperSize="138" orientation="landscape"/>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Reconexión de Suministro
RCSU
</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7042-49A9-A93F-74B994A1D4DB}"/>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7042-49A9-A93F-74B994A1D4DB}"/>
            </c:ext>
          </c:extLst>
        </c:ser>
        <c:dLbls>
          <c:showLegendKey val="0"/>
          <c:showVal val="0"/>
          <c:showCatName val="0"/>
          <c:showSerName val="0"/>
          <c:showPercent val="0"/>
          <c:showBubbleSize val="0"/>
        </c:dLbls>
        <c:marker val="1"/>
        <c:smooth val="0"/>
        <c:axId val="351597568"/>
        <c:axId val="336622656"/>
      </c:lineChart>
      <c:catAx>
        <c:axId val="35159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36622656"/>
        <c:crosses val="autoZero"/>
        <c:auto val="0"/>
        <c:lblAlgn val="ctr"/>
        <c:lblOffset val="100"/>
        <c:tickLblSkip val="1"/>
        <c:tickMarkSkip val="1"/>
        <c:noMultiLvlLbl val="0"/>
      </c:catAx>
      <c:valAx>
        <c:axId val="33662265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5159756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Reconexión de Suministro 
RCSU</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6EDE-4DD5-8A2B-7BA4B1F19F20}"/>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6EDE-4DD5-8A2B-7BA4B1F19F20}"/>
            </c:ext>
          </c:extLst>
        </c:ser>
        <c:dLbls>
          <c:showLegendKey val="0"/>
          <c:showVal val="0"/>
          <c:showCatName val="0"/>
          <c:showSerName val="0"/>
          <c:showPercent val="0"/>
          <c:showBubbleSize val="0"/>
        </c:dLbls>
        <c:marker val="1"/>
        <c:smooth val="0"/>
        <c:axId val="351598080"/>
        <c:axId val="336624384"/>
      </c:lineChart>
      <c:catAx>
        <c:axId val="35159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36624384"/>
        <c:crosses val="autoZero"/>
        <c:auto val="0"/>
        <c:lblAlgn val="ctr"/>
        <c:lblOffset val="100"/>
        <c:tickLblSkip val="1"/>
        <c:tickMarkSkip val="1"/>
        <c:noMultiLvlLbl val="0"/>
      </c:catAx>
      <c:valAx>
        <c:axId val="3366243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5159808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Porcentaje de Facturación Estimada 
IFE</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B575-4CF5-875E-E7C5C40102DE}"/>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B575-4CF5-875E-E7C5C40102DE}"/>
            </c:ext>
          </c:extLst>
        </c:ser>
        <c:dLbls>
          <c:showLegendKey val="0"/>
          <c:showVal val="0"/>
          <c:showCatName val="0"/>
          <c:showSerName val="0"/>
          <c:showPercent val="0"/>
          <c:showBubbleSize val="0"/>
        </c:dLbls>
        <c:marker val="1"/>
        <c:smooth val="0"/>
        <c:axId val="351598592"/>
        <c:axId val="361972288"/>
      </c:lineChart>
      <c:catAx>
        <c:axId val="35159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61972288"/>
        <c:crosses val="autoZero"/>
        <c:auto val="0"/>
        <c:lblAlgn val="ctr"/>
        <c:lblOffset val="100"/>
        <c:tickLblSkip val="1"/>
        <c:tickMarkSkip val="1"/>
        <c:noMultiLvlLbl val="0"/>
      </c:catAx>
      <c:valAx>
        <c:axId val="36197228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5159859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orientation="landscape" horizontalDpi="300" verticalDpi="300"/>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Porcentaje de Facturación Estimada 
IFE</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4608-4B21-B133-072A7A327115}"/>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4608-4B21-B133-072A7A327115}"/>
            </c:ext>
          </c:extLst>
        </c:ser>
        <c:dLbls>
          <c:showLegendKey val="0"/>
          <c:showVal val="0"/>
          <c:showCatName val="0"/>
          <c:showSerName val="0"/>
          <c:showPercent val="0"/>
          <c:showBubbleSize val="0"/>
        </c:dLbls>
        <c:marker val="1"/>
        <c:smooth val="0"/>
        <c:axId val="351599104"/>
        <c:axId val="361974016"/>
      </c:lineChart>
      <c:catAx>
        <c:axId val="351599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61974016"/>
        <c:crosses val="autoZero"/>
        <c:auto val="0"/>
        <c:lblAlgn val="ctr"/>
        <c:lblOffset val="100"/>
        <c:tickLblSkip val="1"/>
        <c:tickMarkSkip val="1"/>
        <c:noMultiLvlLbl val="0"/>
      </c:catAx>
      <c:valAx>
        <c:axId val="3619740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5159910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MX"/>
              <a:t>Porcentaje de Facturación Estimada 
IFE</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553C-4BA0-B78F-B0A2494DAE41}"/>
            </c:ext>
          </c:extLst>
        </c:ser>
        <c:ser>
          <c:idx val="3"/>
          <c:order val="1"/>
          <c:spPr>
            <a:ln w="25400">
              <a:solidFill>
                <a:srgbClr val="000000"/>
              </a:solidFill>
              <a:prstDash val="solid"/>
            </a:ln>
          </c:spPr>
          <c:marker>
            <c:symbol val="dot"/>
            <c:size val="5"/>
            <c:spPr>
              <a:no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553C-4BA0-B78F-B0A2494DAE41}"/>
            </c:ext>
          </c:extLst>
        </c:ser>
        <c:dLbls>
          <c:showLegendKey val="0"/>
          <c:showVal val="0"/>
          <c:showCatName val="0"/>
          <c:showSerName val="0"/>
          <c:showPercent val="0"/>
          <c:showBubbleSize val="0"/>
        </c:dLbls>
        <c:marker val="1"/>
        <c:smooth val="0"/>
        <c:axId val="351599616"/>
        <c:axId val="361975744"/>
      </c:lineChart>
      <c:catAx>
        <c:axId val="351599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Narrow"/>
                <a:ea typeface="Arial Narrow"/>
                <a:cs typeface="Arial Narrow"/>
              </a:defRPr>
            </a:pPr>
            <a:endParaRPr lang="es-SV"/>
          </a:p>
        </c:txPr>
        <c:crossAx val="361975744"/>
        <c:crosses val="autoZero"/>
        <c:auto val="0"/>
        <c:lblAlgn val="ctr"/>
        <c:lblOffset val="100"/>
        <c:tickLblSkip val="1"/>
        <c:tickMarkSkip val="1"/>
        <c:noMultiLvlLbl val="0"/>
      </c:catAx>
      <c:valAx>
        <c:axId val="36197574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SV"/>
          </a:p>
        </c:txPr>
        <c:crossAx val="35159961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85"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s-MX"/>
              <a:t>Indicadores de Calidad del Servicio
PRUi</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35CF-4385-B2C1-EC8D0A307779}"/>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35CF-4385-B2C1-EC8D0A307779}"/>
            </c:ext>
          </c:extLst>
        </c:ser>
        <c:dLbls>
          <c:showLegendKey val="0"/>
          <c:showVal val="0"/>
          <c:showCatName val="0"/>
          <c:showSerName val="0"/>
          <c:showPercent val="0"/>
          <c:showBubbleSize val="0"/>
        </c:dLbls>
        <c:marker val="1"/>
        <c:smooth val="0"/>
        <c:axId val="351600128"/>
        <c:axId val="361977472"/>
      </c:lineChart>
      <c:catAx>
        <c:axId val="351600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es-SV"/>
          </a:p>
        </c:txPr>
        <c:crossAx val="361977472"/>
        <c:crosses val="autoZero"/>
        <c:auto val="0"/>
        <c:lblAlgn val="ctr"/>
        <c:lblOffset val="100"/>
        <c:tickLblSkip val="1"/>
        <c:tickMarkSkip val="1"/>
        <c:noMultiLvlLbl val="0"/>
      </c:catAx>
      <c:valAx>
        <c:axId val="3619774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SV"/>
          </a:p>
        </c:txPr>
        <c:crossAx val="35160012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s-MX"/>
              <a:t>Indicadores de Calidad del Servicio
PARA</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D911-4B34-BDD9-FDF2CC4B3DEE}"/>
            </c:ext>
          </c:extLst>
        </c:ser>
        <c:ser>
          <c:idx val="1"/>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911-4B34-BDD9-FDF2CC4B3DEE}"/>
            </c:ext>
          </c:extLst>
        </c:ser>
        <c:dLbls>
          <c:showLegendKey val="0"/>
          <c:showVal val="0"/>
          <c:showCatName val="0"/>
          <c:showSerName val="0"/>
          <c:showPercent val="0"/>
          <c:showBubbleSize val="0"/>
        </c:dLbls>
        <c:marker val="1"/>
        <c:smooth val="0"/>
        <c:axId val="362143744"/>
        <c:axId val="361979200"/>
      </c:lineChart>
      <c:catAx>
        <c:axId val="362143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es-SV"/>
          </a:p>
        </c:txPr>
        <c:crossAx val="361979200"/>
        <c:crosses val="autoZero"/>
        <c:auto val="0"/>
        <c:lblAlgn val="ctr"/>
        <c:lblOffset val="100"/>
        <c:tickLblSkip val="1"/>
        <c:tickMarkSkip val="1"/>
        <c:noMultiLvlLbl val="0"/>
      </c:catAx>
      <c:valAx>
        <c:axId val="3619792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SV"/>
          </a:p>
        </c:txPr>
        <c:crossAx val="36214374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s-MX"/>
              <a:t>Indicadores de Calidad del Servicio
PRUc</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0-A442-4B7E-8881-8175F4E8B007}"/>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A442-4B7E-8881-8175F4E8B007}"/>
            </c:ext>
          </c:extLst>
        </c:ser>
        <c:dLbls>
          <c:showLegendKey val="0"/>
          <c:showVal val="0"/>
          <c:showCatName val="0"/>
          <c:showSerName val="0"/>
          <c:showPercent val="0"/>
          <c:showBubbleSize val="0"/>
        </c:dLbls>
        <c:marker val="1"/>
        <c:smooth val="0"/>
        <c:axId val="362144256"/>
        <c:axId val="364020864"/>
      </c:lineChart>
      <c:catAx>
        <c:axId val="362144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es-SV"/>
          </a:p>
        </c:txPr>
        <c:crossAx val="364020864"/>
        <c:crosses val="autoZero"/>
        <c:auto val="0"/>
        <c:lblAlgn val="ctr"/>
        <c:lblOffset val="100"/>
        <c:tickLblSkip val="1"/>
        <c:tickMarkSkip val="1"/>
        <c:noMultiLvlLbl val="0"/>
      </c:catAx>
      <c:valAx>
        <c:axId val="3640208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SV"/>
          </a:p>
        </c:txPr>
        <c:crossAx val="36214425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s-MX"/>
              <a:t>Indicadores de Calidad del Servicio
PRUt</a:t>
            </a:r>
          </a:p>
        </c:rich>
      </c:tx>
      <c:overlay val="0"/>
      <c:spPr>
        <a:noFill/>
        <a:ln w="25400">
          <a:noFill/>
        </a:ln>
      </c:spPr>
    </c:title>
    <c:autoTitleDeleted val="0"/>
    <c:plotArea>
      <c:layout/>
      <c:lineChart>
        <c:grouping val="standard"/>
        <c:varyColors val="0"/>
        <c:ser>
          <c:idx val="2"/>
          <c:order val="0"/>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0-9AB4-4544-A93E-987C80422B9B}"/>
            </c:ext>
          </c:extLst>
        </c:ser>
        <c:ser>
          <c:idx val="3"/>
          <c:order val="1"/>
          <c:spPr>
            <a:ln w="25400">
              <a:solidFill>
                <a:srgbClr val="000000"/>
              </a:solidFill>
              <a:prstDash val="solid"/>
            </a:ln>
          </c:spPr>
          <c:marker>
            <c:symbol val="dash"/>
            <c:size val="7"/>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9AB4-4544-A93E-987C80422B9B}"/>
            </c:ext>
          </c:extLst>
        </c:ser>
        <c:dLbls>
          <c:showLegendKey val="0"/>
          <c:showVal val="0"/>
          <c:showCatName val="0"/>
          <c:showSerName val="0"/>
          <c:showPercent val="0"/>
          <c:showBubbleSize val="0"/>
        </c:dLbls>
        <c:marker val="1"/>
        <c:smooth val="0"/>
        <c:axId val="362144768"/>
        <c:axId val="364022592"/>
      </c:lineChart>
      <c:catAx>
        <c:axId val="362144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es-SV"/>
          </a:p>
        </c:txPr>
        <c:crossAx val="364022592"/>
        <c:crosses val="autoZero"/>
        <c:auto val="0"/>
        <c:lblAlgn val="ctr"/>
        <c:lblOffset val="100"/>
        <c:tickLblSkip val="1"/>
        <c:tickMarkSkip val="1"/>
        <c:noMultiLvlLbl val="0"/>
      </c:catAx>
      <c:valAx>
        <c:axId val="36402259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SV"/>
          </a:p>
        </c:txPr>
        <c:crossAx val="36214476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SV"/>
    </a:p>
  </c:txPr>
  <c:printSettings>
    <c:headerFooter alignWithMargins="0"/>
    <c:pageMargins b="1" l="0.75000000000000244" r="0.75000000000000244" t="1" header="0" footer="0"/>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s-MX" sz="1150" b="1"/>
              <a:t>COSE - Densidad Demográfica Alta</a:t>
            </a:r>
          </a:p>
        </c:rich>
      </c:tx>
      <c:layout>
        <c:manualLayout>
          <c:xMode val="edge"/>
          <c:yMode val="edge"/>
          <c:x val="0.12163849458757332"/>
          <c:y val="1.5749811021033063E-2"/>
        </c:manualLayout>
      </c:layout>
      <c:overlay val="0"/>
      <c:spPr>
        <a:noFill/>
        <a:ln w="25400">
          <a:noFill/>
        </a:ln>
      </c:spPr>
    </c:title>
    <c:autoTitleDeleted val="0"/>
    <c:plotArea>
      <c:layout>
        <c:manualLayout>
          <c:layoutTarget val="inner"/>
          <c:xMode val="edge"/>
          <c:yMode val="edge"/>
          <c:x val="0.10419688983703022"/>
          <c:y val="0.14953376068376067"/>
          <c:w val="0.87988484751269991"/>
          <c:h val="0.6181068376068376"/>
        </c:manualLayout>
      </c:layout>
      <c:lineChart>
        <c:grouping val="standard"/>
        <c:varyColors val="0"/>
        <c:ser>
          <c:idx val="0"/>
          <c:order val="0"/>
          <c:tx>
            <c:strRef>
              <c:f>'C21'!$B$6</c:f>
              <c:strCache>
                <c:ptCount val="1"/>
                <c:pt idx="0">
                  <c:v>ALTA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'C21'!$C$6:$N$6</c:f>
              <c:numCache>
                <c:formatCode>0%</c:formatCode>
                <c:ptCount val="12"/>
              </c:numCache>
            </c:numRef>
          </c:val>
          <c:smooth val="0"/>
          <c:extLst>
            <c:ext xmlns:c16="http://schemas.microsoft.com/office/drawing/2014/chart" uri="{C3380CC4-5D6E-409C-BE32-E72D297353CC}">
              <c16:uniqueId val="{00000000-84FB-4ED2-986C-055C680CCDD0}"/>
            </c:ext>
          </c:extLst>
        </c:ser>
        <c:ser>
          <c:idx val="1"/>
          <c:order val="1"/>
          <c:tx>
            <c:strRef>
              <c:f>'C21'!$R$4</c:f>
              <c:strCache>
                <c:ptCount val="1"/>
                <c:pt idx="0">
                  <c:v>Limite</c:v>
                </c:pt>
              </c:strCache>
            </c:strRef>
          </c:tx>
          <c:spPr>
            <a:ln w="12700" cap="sq">
              <a:solidFill>
                <a:schemeClr val="accent2"/>
              </a:solidFill>
            </a:ln>
          </c:spPr>
          <c:marker>
            <c:symbol val="square"/>
            <c:size val="5"/>
            <c:spPr>
              <a:ln w="12700" cap="sq">
                <a:solidFill>
                  <a:schemeClr val="accent2"/>
                </a:solidFill>
              </a:ln>
            </c:spPr>
          </c:marker>
          <c:cat>
            <c:strRef>
              <c:f>'C21'!$R$5:$AC$5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'C21'!$R$6:$AC$6</c:f>
              <c:numCache>
                <c:formatCode>0%</c:formatCode>
                <c:ptCount val="12"/>
                <c:pt idx="0">
                  <c:v>0.97</c:v>
                </c:pt>
                <c:pt idx="1">
                  <c:v>0.97</c:v>
                </c:pt>
                <c:pt idx="2">
                  <c:v>0.97</c:v>
                </c:pt>
                <c:pt idx="3">
                  <c:v>0.97</c:v>
                </c:pt>
                <c:pt idx="4">
                  <c:v>0.97</c:v>
                </c:pt>
                <c:pt idx="5">
                  <c:v>0.97</c:v>
                </c:pt>
                <c:pt idx="6">
                  <c:v>0.97</c:v>
                </c:pt>
                <c:pt idx="7">
                  <c:v>0.97</c:v>
                </c:pt>
                <c:pt idx="8">
                  <c:v>0.97</c:v>
                </c:pt>
                <c:pt idx="9">
                  <c:v>0.97</c:v>
                </c:pt>
                <c:pt idx="10">
                  <c:v>0.97</c:v>
                </c:pt>
                <c:pt idx="11">
                  <c:v>0.97</c:v>
                </c:pt>
              </c:numCache>
            </c:numRef>
          </c:val>
          <c:smooth val="0"/>
          <c:extLst>
            <c:ext xmlns:c16="http://schemas.microsoft.com/office/drawing/2014/chart" uri="{C3380CC4-5D6E-409C-BE32-E72D297353CC}">
              <c16:uniqueId val="{00000001-84FB-4ED2-986C-055C680CCDD0}"/>
            </c:ext>
          </c:extLst>
        </c:ser>
        <c:dLbls>
          <c:showLegendKey val="0"/>
          <c:showVal val="0"/>
          <c:showCatName val="0"/>
          <c:showSerName val="0"/>
          <c:showPercent val="0"/>
          <c:showBubbleSize val="0"/>
        </c:dLbls>
        <c:marker val="1"/>
        <c:smooth val="0"/>
        <c:axId val="234031104"/>
        <c:axId val="364024320"/>
      </c:lineChart>
      <c:catAx>
        <c:axId val="234031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s-SV"/>
          </a:p>
        </c:txPr>
        <c:crossAx val="364024320"/>
        <c:crosses val="autoZero"/>
        <c:auto val="0"/>
        <c:lblAlgn val="ctr"/>
        <c:lblOffset val="100"/>
        <c:tickMarkSkip val="1"/>
        <c:noMultiLvlLbl val="0"/>
      </c:catAx>
      <c:valAx>
        <c:axId val="364024320"/>
        <c:scaling>
          <c:orientation val="minMax"/>
          <c:max val="1"/>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SV"/>
          </a:p>
        </c:txPr>
        <c:crossAx val="234031104"/>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Narrow"/>
                <a:ea typeface="Arial Narrow"/>
                <a:cs typeface="Arial Narrow"/>
              </a:defRPr>
            </a:pPr>
            <a:endParaRPr lang="es-SV"/>
          </a:p>
        </c:txPr>
      </c:dTable>
      <c:spPr>
        <a:solidFill>
          <a:srgbClr val="C0C0C0"/>
        </a:solidFill>
        <a:ln w="12700">
          <a:solidFill>
            <a:srgbClr val="808080"/>
          </a:solidFill>
          <a:prstDash val="solid"/>
        </a:ln>
      </c:spPr>
    </c:plotArea>
    <c:legend>
      <c:legendPos val="b"/>
      <c:layout>
        <c:manualLayout>
          <c:xMode val="edge"/>
          <c:yMode val="edge"/>
          <c:x val="0.77985573753805959"/>
          <c:y val="1.9159387287967306E-2"/>
          <c:w val="0.20839382146197249"/>
          <c:h val="8.1355932203389769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s-SV"/>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s-SV"/>
    </a:p>
  </c:txPr>
  <c:printSettings>
    <c:headerFooter alignWithMargins="0"/>
    <c:pageMargins b="1" l="0.75000000000000311" r="0.75000000000000311" t="1" header="0" footer="0"/>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3" Type="http://schemas.openxmlformats.org/officeDocument/2006/relationships/chart" Target="../charts/chart4.xml"/><Relationship Id="rId7" Type="http://schemas.openxmlformats.org/officeDocument/2006/relationships/chart" Target="../charts/chart8.xml"/><Relationship Id="rId12" Type="http://schemas.openxmlformats.org/officeDocument/2006/relationships/chart" Target="../charts/chart13.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5" Type="http://schemas.openxmlformats.org/officeDocument/2006/relationships/chart" Target="../charts/chart6.xml"/><Relationship Id="rId10" Type="http://schemas.openxmlformats.org/officeDocument/2006/relationships/chart" Target="../charts/chart11.xml"/><Relationship Id="rId4" Type="http://schemas.openxmlformats.org/officeDocument/2006/relationships/chart" Target="../charts/chart5.xml"/><Relationship Id="rId9"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26" Type="http://schemas.openxmlformats.org/officeDocument/2006/relationships/chart" Target="../charts/chart40.xml"/><Relationship Id="rId21" Type="http://schemas.openxmlformats.org/officeDocument/2006/relationships/chart" Target="../charts/chart35.xml"/><Relationship Id="rId42" Type="http://schemas.openxmlformats.org/officeDocument/2006/relationships/chart" Target="../charts/chart56.xml"/><Relationship Id="rId47" Type="http://schemas.openxmlformats.org/officeDocument/2006/relationships/chart" Target="../charts/chart61.xml"/><Relationship Id="rId63" Type="http://schemas.openxmlformats.org/officeDocument/2006/relationships/chart" Target="../charts/chart77.xml"/><Relationship Id="rId68" Type="http://schemas.openxmlformats.org/officeDocument/2006/relationships/chart" Target="../charts/chart82.xml"/><Relationship Id="rId84" Type="http://schemas.openxmlformats.org/officeDocument/2006/relationships/chart" Target="../charts/chart98.xml"/><Relationship Id="rId16" Type="http://schemas.openxmlformats.org/officeDocument/2006/relationships/chart" Target="../charts/chart30.xml"/><Relationship Id="rId11" Type="http://schemas.openxmlformats.org/officeDocument/2006/relationships/chart" Target="../charts/chart25.xml"/><Relationship Id="rId32" Type="http://schemas.openxmlformats.org/officeDocument/2006/relationships/chart" Target="../charts/chart46.xml"/><Relationship Id="rId37" Type="http://schemas.openxmlformats.org/officeDocument/2006/relationships/chart" Target="../charts/chart51.xml"/><Relationship Id="rId53" Type="http://schemas.openxmlformats.org/officeDocument/2006/relationships/chart" Target="../charts/chart67.xml"/><Relationship Id="rId58" Type="http://schemas.openxmlformats.org/officeDocument/2006/relationships/chart" Target="../charts/chart72.xml"/><Relationship Id="rId74" Type="http://schemas.openxmlformats.org/officeDocument/2006/relationships/chart" Target="../charts/chart88.xml"/><Relationship Id="rId79" Type="http://schemas.openxmlformats.org/officeDocument/2006/relationships/chart" Target="../charts/chart93.xml"/><Relationship Id="rId5" Type="http://schemas.openxmlformats.org/officeDocument/2006/relationships/chart" Target="../charts/chart19.xml"/><Relationship Id="rId61" Type="http://schemas.openxmlformats.org/officeDocument/2006/relationships/chart" Target="../charts/chart75.xml"/><Relationship Id="rId82" Type="http://schemas.openxmlformats.org/officeDocument/2006/relationships/chart" Target="../charts/chart96.xml"/><Relationship Id="rId19" Type="http://schemas.openxmlformats.org/officeDocument/2006/relationships/chart" Target="../charts/chart33.xml"/><Relationship Id="rId14" Type="http://schemas.openxmlformats.org/officeDocument/2006/relationships/chart" Target="../charts/chart28.xml"/><Relationship Id="rId22" Type="http://schemas.openxmlformats.org/officeDocument/2006/relationships/chart" Target="../charts/chart36.xml"/><Relationship Id="rId27" Type="http://schemas.openxmlformats.org/officeDocument/2006/relationships/chart" Target="../charts/chart41.xml"/><Relationship Id="rId30" Type="http://schemas.openxmlformats.org/officeDocument/2006/relationships/chart" Target="../charts/chart44.xml"/><Relationship Id="rId35" Type="http://schemas.openxmlformats.org/officeDocument/2006/relationships/chart" Target="../charts/chart49.xml"/><Relationship Id="rId43" Type="http://schemas.openxmlformats.org/officeDocument/2006/relationships/chart" Target="../charts/chart57.xml"/><Relationship Id="rId48" Type="http://schemas.openxmlformats.org/officeDocument/2006/relationships/chart" Target="../charts/chart62.xml"/><Relationship Id="rId56" Type="http://schemas.openxmlformats.org/officeDocument/2006/relationships/chart" Target="../charts/chart70.xml"/><Relationship Id="rId64" Type="http://schemas.openxmlformats.org/officeDocument/2006/relationships/chart" Target="../charts/chart78.xml"/><Relationship Id="rId69" Type="http://schemas.openxmlformats.org/officeDocument/2006/relationships/chart" Target="../charts/chart83.xml"/><Relationship Id="rId77" Type="http://schemas.openxmlformats.org/officeDocument/2006/relationships/chart" Target="../charts/chart91.xml"/><Relationship Id="rId8" Type="http://schemas.openxmlformats.org/officeDocument/2006/relationships/chart" Target="../charts/chart22.xml"/><Relationship Id="rId51" Type="http://schemas.openxmlformats.org/officeDocument/2006/relationships/chart" Target="../charts/chart65.xml"/><Relationship Id="rId72" Type="http://schemas.openxmlformats.org/officeDocument/2006/relationships/chart" Target="../charts/chart86.xml"/><Relationship Id="rId80" Type="http://schemas.openxmlformats.org/officeDocument/2006/relationships/chart" Target="../charts/chart94.xml"/><Relationship Id="rId3" Type="http://schemas.openxmlformats.org/officeDocument/2006/relationships/chart" Target="../charts/chart17.xml"/><Relationship Id="rId12" Type="http://schemas.openxmlformats.org/officeDocument/2006/relationships/chart" Target="../charts/chart26.xml"/><Relationship Id="rId17" Type="http://schemas.openxmlformats.org/officeDocument/2006/relationships/chart" Target="../charts/chart31.xml"/><Relationship Id="rId25" Type="http://schemas.openxmlformats.org/officeDocument/2006/relationships/chart" Target="../charts/chart39.xml"/><Relationship Id="rId33" Type="http://schemas.openxmlformats.org/officeDocument/2006/relationships/chart" Target="../charts/chart47.xml"/><Relationship Id="rId38" Type="http://schemas.openxmlformats.org/officeDocument/2006/relationships/chart" Target="../charts/chart52.xml"/><Relationship Id="rId46" Type="http://schemas.openxmlformats.org/officeDocument/2006/relationships/chart" Target="../charts/chart60.xml"/><Relationship Id="rId59" Type="http://schemas.openxmlformats.org/officeDocument/2006/relationships/chart" Target="../charts/chart73.xml"/><Relationship Id="rId67" Type="http://schemas.openxmlformats.org/officeDocument/2006/relationships/chart" Target="../charts/chart81.xml"/><Relationship Id="rId20" Type="http://schemas.openxmlformats.org/officeDocument/2006/relationships/chart" Target="../charts/chart34.xml"/><Relationship Id="rId41" Type="http://schemas.openxmlformats.org/officeDocument/2006/relationships/chart" Target="../charts/chart55.xml"/><Relationship Id="rId54" Type="http://schemas.openxmlformats.org/officeDocument/2006/relationships/chart" Target="../charts/chart68.xml"/><Relationship Id="rId62" Type="http://schemas.openxmlformats.org/officeDocument/2006/relationships/chart" Target="../charts/chart76.xml"/><Relationship Id="rId70" Type="http://schemas.openxmlformats.org/officeDocument/2006/relationships/chart" Target="../charts/chart84.xml"/><Relationship Id="rId75" Type="http://schemas.openxmlformats.org/officeDocument/2006/relationships/chart" Target="../charts/chart89.xml"/><Relationship Id="rId83" Type="http://schemas.openxmlformats.org/officeDocument/2006/relationships/chart" Target="../charts/chart97.xml"/><Relationship Id="rId1" Type="http://schemas.openxmlformats.org/officeDocument/2006/relationships/chart" Target="../charts/chart15.xml"/><Relationship Id="rId6" Type="http://schemas.openxmlformats.org/officeDocument/2006/relationships/chart" Target="../charts/chart20.xml"/><Relationship Id="rId15" Type="http://schemas.openxmlformats.org/officeDocument/2006/relationships/chart" Target="../charts/chart29.xml"/><Relationship Id="rId23" Type="http://schemas.openxmlformats.org/officeDocument/2006/relationships/chart" Target="../charts/chart37.xml"/><Relationship Id="rId28" Type="http://schemas.openxmlformats.org/officeDocument/2006/relationships/chart" Target="../charts/chart42.xml"/><Relationship Id="rId36" Type="http://schemas.openxmlformats.org/officeDocument/2006/relationships/chart" Target="../charts/chart50.xml"/><Relationship Id="rId49" Type="http://schemas.openxmlformats.org/officeDocument/2006/relationships/chart" Target="../charts/chart63.xml"/><Relationship Id="rId57" Type="http://schemas.openxmlformats.org/officeDocument/2006/relationships/chart" Target="../charts/chart71.xml"/><Relationship Id="rId10" Type="http://schemas.openxmlformats.org/officeDocument/2006/relationships/chart" Target="../charts/chart24.xml"/><Relationship Id="rId31" Type="http://schemas.openxmlformats.org/officeDocument/2006/relationships/chart" Target="../charts/chart45.xml"/><Relationship Id="rId44" Type="http://schemas.openxmlformats.org/officeDocument/2006/relationships/chart" Target="../charts/chart58.xml"/><Relationship Id="rId52" Type="http://schemas.openxmlformats.org/officeDocument/2006/relationships/chart" Target="../charts/chart66.xml"/><Relationship Id="rId60" Type="http://schemas.openxmlformats.org/officeDocument/2006/relationships/chart" Target="../charts/chart74.xml"/><Relationship Id="rId65" Type="http://schemas.openxmlformats.org/officeDocument/2006/relationships/chart" Target="../charts/chart79.xml"/><Relationship Id="rId73" Type="http://schemas.openxmlformats.org/officeDocument/2006/relationships/chart" Target="../charts/chart87.xml"/><Relationship Id="rId78" Type="http://schemas.openxmlformats.org/officeDocument/2006/relationships/chart" Target="../charts/chart92.xml"/><Relationship Id="rId81" Type="http://schemas.openxmlformats.org/officeDocument/2006/relationships/chart" Target="../charts/chart95.xml"/><Relationship Id="rId4" Type="http://schemas.openxmlformats.org/officeDocument/2006/relationships/chart" Target="../charts/chart18.xml"/><Relationship Id="rId9" Type="http://schemas.openxmlformats.org/officeDocument/2006/relationships/chart" Target="../charts/chart23.xml"/><Relationship Id="rId13" Type="http://schemas.openxmlformats.org/officeDocument/2006/relationships/chart" Target="../charts/chart27.xml"/><Relationship Id="rId18" Type="http://schemas.openxmlformats.org/officeDocument/2006/relationships/chart" Target="../charts/chart32.xml"/><Relationship Id="rId39" Type="http://schemas.openxmlformats.org/officeDocument/2006/relationships/chart" Target="../charts/chart53.xml"/><Relationship Id="rId34" Type="http://schemas.openxmlformats.org/officeDocument/2006/relationships/chart" Target="../charts/chart48.xml"/><Relationship Id="rId50" Type="http://schemas.openxmlformats.org/officeDocument/2006/relationships/chart" Target="../charts/chart64.xml"/><Relationship Id="rId55" Type="http://schemas.openxmlformats.org/officeDocument/2006/relationships/chart" Target="../charts/chart69.xml"/><Relationship Id="rId76" Type="http://schemas.openxmlformats.org/officeDocument/2006/relationships/chart" Target="../charts/chart90.xml"/><Relationship Id="rId7" Type="http://schemas.openxmlformats.org/officeDocument/2006/relationships/chart" Target="../charts/chart21.xml"/><Relationship Id="rId71" Type="http://schemas.openxmlformats.org/officeDocument/2006/relationships/chart" Target="../charts/chart85.xml"/><Relationship Id="rId2" Type="http://schemas.openxmlformats.org/officeDocument/2006/relationships/chart" Target="../charts/chart16.xml"/><Relationship Id="rId29" Type="http://schemas.openxmlformats.org/officeDocument/2006/relationships/chart" Target="../charts/chart43.xml"/><Relationship Id="rId24" Type="http://schemas.openxmlformats.org/officeDocument/2006/relationships/chart" Target="../charts/chart38.xml"/><Relationship Id="rId40" Type="http://schemas.openxmlformats.org/officeDocument/2006/relationships/chart" Target="../charts/chart54.xml"/><Relationship Id="rId45" Type="http://schemas.openxmlformats.org/officeDocument/2006/relationships/chart" Target="../charts/chart59.xml"/><Relationship Id="rId66" Type="http://schemas.openxmlformats.org/officeDocument/2006/relationships/chart" Target="../charts/chart80.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06.xml"/><Relationship Id="rId13" Type="http://schemas.openxmlformats.org/officeDocument/2006/relationships/chart" Target="../charts/chart111.xml"/><Relationship Id="rId18" Type="http://schemas.openxmlformats.org/officeDocument/2006/relationships/chart" Target="../charts/chart116.xml"/><Relationship Id="rId3" Type="http://schemas.openxmlformats.org/officeDocument/2006/relationships/chart" Target="../charts/chart101.xml"/><Relationship Id="rId7" Type="http://schemas.openxmlformats.org/officeDocument/2006/relationships/chart" Target="../charts/chart105.xml"/><Relationship Id="rId12" Type="http://schemas.openxmlformats.org/officeDocument/2006/relationships/chart" Target="../charts/chart110.xml"/><Relationship Id="rId17" Type="http://schemas.openxmlformats.org/officeDocument/2006/relationships/chart" Target="../charts/chart115.xml"/><Relationship Id="rId2" Type="http://schemas.openxmlformats.org/officeDocument/2006/relationships/chart" Target="../charts/chart100.xml"/><Relationship Id="rId16" Type="http://schemas.openxmlformats.org/officeDocument/2006/relationships/chart" Target="../charts/chart114.xml"/><Relationship Id="rId1" Type="http://schemas.openxmlformats.org/officeDocument/2006/relationships/chart" Target="../charts/chart99.xml"/><Relationship Id="rId6" Type="http://schemas.openxmlformats.org/officeDocument/2006/relationships/chart" Target="../charts/chart104.xml"/><Relationship Id="rId11" Type="http://schemas.openxmlformats.org/officeDocument/2006/relationships/chart" Target="../charts/chart109.xml"/><Relationship Id="rId5" Type="http://schemas.openxmlformats.org/officeDocument/2006/relationships/chart" Target="../charts/chart103.xml"/><Relationship Id="rId15" Type="http://schemas.openxmlformats.org/officeDocument/2006/relationships/chart" Target="../charts/chart113.xml"/><Relationship Id="rId10" Type="http://schemas.openxmlformats.org/officeDocument/2006/relationships/chart" Target="../charts/chart108.xml"/><Relationship Id="rId19" Type="http://schemas.openxmlformats.org/officeDocument/2006/relationships/chart" Target="../charts/chart117.xml"/><Relationship Id="rId4" Type="http://schemas.openxmlformats.org/officeDocument/2006/relationships/chart" Target="../charts/chart102.xml"/><Relationship Id="rId9" Type="http://schemas.openxmlformats.org/officeDocument/2006/relationships/chart" Target="../charts/chart107.xml"/><Relationship Id="rId14" Type="http://schemas.openxmlformats.org/officeDocument/2006/relationships/chart" Target="../charts/chart112.xml"/></Relationships>
</file>

<file path=xl/drawings/drawing1.xml><?xml version="1.0" encoding="utf-8"?>
<xdr:wsDr xmlns:xdr="http://schemas.openxmlformats.org/drawingml/2006/spreadsheetDrawing" xmlns:a="http://schemas.openxmlformats.org/drawingml/2006/main">
  <xdr:twoCellAnchor>
    <xdr:from>
      <xdr:col>0</xdr:col>
      <xdr:colOff>466725</xdr:colOff>
      <xdr:row>0</xdr:row>
      <xdr:rowOff>0</xdr:rowOff>
    </xdr:from>
    <xdr:to>
      <xdr:col>20</xdr:col>
      <xdr:colOff>9525</xdr:colOff>
      <xdr:row>0</xdr:row>
      <xdr:rowOff>0</xdr:rowOff>
    </xdr:to>
    <xdr:graphicFrame macro="">
      <xdr:nvGraphicFramePr>
        <xdr:cNvPr id="89480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0</xdr:row>
      <xdr:rowOff>0</xdr:rowOff>
    </xdr:from>
    <xdr:to>
      <xdr:col>20</xdr:col>
      <xdr:colOff>0</xdr:colOff>
      <xdr:row>0</xdr:row>
      <xdr:rowOff>0</xdr:rowOff>
    </xdr:to>
    <xdr:sp macro="" textlink="">
      <xdr:nvSpPr>
        <xdr:cNvPr id="6" name="Text Box 5"/>
        <xdr:cNvSpPr txBox="1">
          <a:spLocks noChangeArrowheads="1"/>
        </xdr:cNvSpPr>
      </xdr:nvSpPr>
      <xdr:spPr bwMode="auto">
        <a:xfrm>
          <a:off x="342900" y="0"/>
          <a:ext cx="11029950" cy="0"/>
        </a:xfrm>
        <a:prstGeom prst="rect">
          <a:avLst/>
        </a:prstGeom>
        <a:gradFill rotWithShape="0">
          <a:gsLst>
            <a:gs pos="0">
              <a:srgbClr val="FF8080"/>
            </a:gs>
            <a:gs pos="100000">
              <a:srgbClr val="FFFFCC"/>
            </a:gs>
          </a:gsLst>
          <a:lin ang="5400000" scaled="1"/>
        </a:gradFill>
        <a:ln w="9525">
          <a:solidFill>
            <a:srgbClr val="339966">
              <a:alpha val="50000"/>
            </a:srgbClr>
          </a:solidFill>
          <a:miter lim="800000"/>
          <a:headEnd/>
          <a:tailEnd/>
        </a:ln>
      </xdr:spPr>
      <xdr:txBody>
        <a:bodyPr vertOverflow="clip" wrap="square" lIns="27432" tIns="22860" rIns="27432" bIns="0" anchor="t" upright="1"/>
        <a:lstStyle/>
        <a:p>
          <a:pPr algn="ctr" rtl="0">
            <a:defRPr sz="1000"/>
          </a:pPr>
          <a:endParaRPr lang="en-US" sz="1000" b="0" i="0" strike="noStrike">
            <a:solidFill>
              <a:srgbClr val="000000"/>
            </a:solidFill>
            <a:latin typeface="Arial"/>
            <a:cs typeface="Arial"/>
          </a:endParaRPr>
        </a:p>
        <a:p>
          <a:pPr algn="ctr" rtl="0">
            <a:defRPr sz="1000"/>
          </a:pPr>
          <a:r>
            <a:rPr lang="en-US" sz="1100" b="1" i="0" strike="noStrike">
              <a:solidFill>
                <a:srgbClr val="0000FF"/>
              </a:solidFill>
              <a:latin typeface="Arial"/>
              <a:cs typeface="Arial"/>
            </a:rPr>
            <a:t>INFORMACIÓN DE CALIDAD DE LOS SISTEMAS DE DISTRIBUCIÓN DE ACUERDO  A LA EVOLUCIÓN DE LOS INDICADORES.</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0.02446</cdr:x>
      <cdr:y>0.40392</cdr:y>
    </cdr:from>
    <cdr:to>
      <cdr:x>0.06026</cdr:x>
      <cdr:y>0.52069</cdr:y>
    </cdr:to>
    <cdr:sp macro="" textlink="">
      <cdr:nvSpPr>
        <cdr:cNvPr id="191489" name="Text Box 1025"/>
        <cdr:cNvSpPr txBox="1">
          <a:spLocks xmlns:a="http://schemas.openxmlformats.org/drawingml/2006/main" noChangeArrowheads="1"/>
        </cdr:cNvSpPr>
      </cdr:nvSpPr>
      <cdr:spPr bwMode="auto">
        <a:xfrm xmlns:a="http://schemas.openxmlformats.org/drawingml/2006/main">
          <a:off x="162388" y="1115728"/>
          <a:ext cx="237662" cy="3225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userShapes>
</file>

<file path=xl/drawings/drawing11.xml><?xml version="1.0" encoding="utf-8"?>
<c:userShapes xmlns:c="http://schemas.openxmlformats.org/drawingml/2006/chart">
  <cdr:relSizeAnchor xmlns:cdr="http://schemas.openxmlformats.org/drawingml/2006/chartDrawing">
    <cdr:from>
      <cdr:x>0.00439</cdr:x>
      <cdr:y>0.46833</cdr:y>
    </cdr:from>
    <cdr:to>
      <cdr:x>0.03814</cdr:x>
      <cdr:y>0.54389</cdr:y>
    </cdr:to>
    <cdr:sp macro="" textlink="">
      <cdr:nvSpPr>
        <cdr:cNvPr id="194561" name="Text Box 1025"/>
        <cdr:cNvSpPr txBox="1">
          <a:spLocks xmlns:a="http://schemas.openxmlformats.org/drawingml/2006/main" noChangeArrowheads="1"/>
        </cdr:cNvSpPr>
      </cdr:nvSpPr>
      <cdr:spPr bwMode="auto">
        <a:xfrm xmlns:a="http://schemas.openxmlformats.org/drawingml/2006/main">
          <a:off x="24644" y="1680931"/>
          <a:ext cx="189433" cy="2711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userShapes>
</file>

<file path=xl/drawings/drawing12.xml><?xml version="1.0" encoding="utf-8"?>
<c:userShapes xmlns:c="http://schemas.openxmlformats.org/drawingml/2006/chart">
  <cdr:relSizeAnchor xmlns:cdr="http://schemas.openxmlformats.org/drawingml/2006/chartDrawing">
    <cdr:from>
      <cdr:x>0.02182</cdr:x>
      <cdr:y>0.39391</cdr:y>
    </cdr:from>
    <cdr:to>
      <cdr:x>0.05607</cdr:x>
      <cdr:y>0.47559</cdr:y>
    </cdr:to>
    <cdr:sp macro="" textlink="">
      <cdr:nvSpPr>
        <cdr:cNvPr id="197633" name="Text Box 1025"/>
        <cdr:cNvSpPr txBox="1">
          <a:spLocks xmlns:a="http://schemas.openxmlformats.org/drawingml/2006/main" noChangeArrowheads="1"/>
        </cdr:cNvSpPr>
      </cdr:nvSpPr>
      <cdr:spPr bwMode="auto">
        <a:xfrm xmlns:a="http://schemas.openxmlformats.org/drawingml/2006/main">
          <a:off x="145774" y="1128768"/>
          <a:ext cx="223752" cy="2334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userShapes>
</file>

<file path=xl/drawings/drawing13.xml><?xml version="1.0" encoding="utf-8"?>
<c:userShapes xmlns:c="http://schemas.openxmlformats.org/drawingml/2006/chart">
  <cdr:relSizeAnchor xmlns:cdr="http://schemas.openxmlformats.org/drawingml/2006/chartDrawing">
    <cdr:from>
      <cdr:x>0.02004</cdr:x>
      <cdr:y>0.42512</cdr:y>
    </cdr:from>
    <cdr:to>
      <cdr:x>0.05478</cdr:x>
      <cdr:y>0.50652</cdr:y>
    </cdr:to>
    <cdr:sp macro="" textlink="">
      <cdr:nvSpPr>
        <cdr:cNvPr id="179201" name="Text Box 1"/>
        <cdr:cNvSpPr txBox="1">
          <a:spLocks xmlns:a="http://schemas.openxmlformats.org/drawingml/2006/main" noChangeArrowheads="1"/>
        </cdr:cNvSpPr>
      </cdr:nvSpPr>
      <cdr:spPr bwMode="auto">
        <a:xfrm xmlns:a="http://schemas.openxmlformats.org/drawingml/2006/main">
          <a:off x="135249" y="1201753"/>
          <a:ext cx="228985" cy="2295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userShapes>
</file>

<file path=xl/drawings/drawing14.xml><?xml version="1.0" encoding="utf-8"?>
<c:userShapes xmlns:c="http://schemas.openxmlformats.org/drawingml/2006/chart">
  <cdr:relSizeAnchor xmlns:cdr="http://schemas.openxmlformats.org/drawingml/2006/chartDrawing">
    <cdr:from>
      <cdr:x>0.02004</cdr:x>
      <cdr:y>0.42512</cdr:y>
    </cdr:from>
    <cdr:to>
      <cdr:x>0.05478</cdr:x>
      <cdr:y>0.50652</cdr:y>
    </cdr:to>
    <cdr:sp macro="" textlink="">
      <cdr:nvSpPr>
        <cdr:cNvPr id="179201" name="Text Box 1"/>
        <cdr:cNvSpPr txBox="1">
          <a:spLocks xmlns:a="http://schemas.openxmlformats.org/drawingml/2006/main" noChangeArrowheads="1"/>
        </cdr:cNvSpPr>
      </cdr:nvSpPr>
      <cdr:spPr bwMode="auto">
        <a:xfrm xmlns:a="http://schemas.openxmlformats.org/drawingml/2006/main">
          <a:off x="135249" y="1201753"/>
          <a:ext cx="228985" cy="2295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userShapes>
</file>

<file path=xl/drawings/drawing15.xml><?xml version="1.0" encoding="utf-8"?>
<c:userShapes xmlns:c="http://schemas.openxmlformats.org/drawingml/2006/chart">
  <cdr:relSizeAnchor xmlns:cdr="http://schemas.openxmlformats.org/drawingml/2006/chartDrawing">
    <cdr:from>
      <cdr:x>0.0198</cdr:x>
      <cdr:y>0.50097</cdr:y>
    </cdr:from>
    <cdr:to>
      <cdr:x>0.05649</cdr:x>
      <cdr:y>0.58065</cdr:y>
    </cdr:to>
    <cdr:sp macro="" textlink="">
      <cdr:nvSpPr>
        <cdr:cNvPr id="180225" name="Text Box 1"/>
        <cdr:cNvSpPr txBox="1">
          <a:spLocks xmlns:a="http://schemas.openxmlformats.org/drawingml/2006/main" noChangeArrowheads="1"/>
        </cdr:cNvSpPr>
      </cdr:nvSpPr>
      <cdr:spPr bwMode="auto">
        <a:xfrm xmlns:a="http://schemas.openxmlformats.org/drawingml/2006/main">
          <a:off x="129143" y="1401283"/>
          <a:ext cx="233463" cy="22238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userShapes>
</file>

<file path=xl/drawings/drawing16.xml><?xml version="1.0" encoding="utf-8"?>
<c:userShapes xmlns:c="http://schemas.openxmlformats.org/drawingml/2006/chart">
  <cdr:relSizeAnchor xmlns:cdr="http://schemas.openxmlformats.org/drawingml/2006/chartDrawing">
    <cdr:from>
      <cdr:x>0.0198</cdr:x>
      <cdr:y>0.50097</cdr:y>
    </cdr:from>
    <cdr:to>
      <cdr:x>0.05649</cdr:x>
      <cdr:y>0.58065</cdr:y>
    </cdr:to>
    <cdr:sp macro="" textlink="">
      <cdr:nvSpPr>
        <cdr:cNvPr id="180225" name="Text Box 1"/>
        <cdr:cNvSpPr txBox="1">
          <a:spLocks xmlns:a="http://schemas.openxmlformats.org/drawingml/2006/main" noChangeArrowheads="1"/>
        </cdr:cNvSpPr>
      </cdr:nvSpPr>
      <cdr:spPr bwMode="auto">
        <a:xfrm xmlns:a="http://schemas.openxmlformats.org/drawingml/2006/main">
          <a:off x="129143" y="1401283"/>
          <a:ext cx="233463" cy="22238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userShapes>
</file>

<file path=xl/drawings/drawing17.xml><?xml version="1.0" encoding="utf-8"?>
<c:userShapes xmlns:c="http://schemas.openxmlformats.org/drawingml/2006/chart">
  <cdr:relSizeAnchor xmlns:cdr="http://schemas.openxmlformats.org/drawingml/2006/chartDrawing">
    <cdr:from>
      <cdr:x>0.02446</cdr:x>
      <cdr:y>0.40392</cdr:y>
    </cdr:from>
    <cdr:to>
      <cdr:x>0.06026</cdr:x>
      <cdr:y>0.52069</cdr:y>
    </cdr:to>
    <cdr:sp macro="" textlink="">
      <cdr:nvSpPr>
        <cdr:cNvPr id="191489" name="Text Box 1025"/>
        <cdr:cNvSpPr txBox="1">
          <a:spLocks xmlns:a="http://schemas.openxmlformats.org/drawingml/2006/main" noChangeArrowheads="1"/>
        </cdr:cNvSpPr>
      </cdr:nvSpPr>
      <cdr:spPr bwMode="auto">
        <a:xfrm xmlns:a="http://schemas.openxmlformats.org/drawingml/2006/main">
          <a:off x="162388" y="1115728"/>
          <a:ext cx="237662" cy="3225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userShapes>
</file>

<file path=xl/drawings/drawing18.xml><?xml version="1.0" encoding="utf-8"?>
<c:userShapes xmlns:c="http://schemas.openxmlformats.org/drawingml/2006/chart">
  <cdr:relSizeAnchor xmlns:cdr="http://schemas.openxmlformats.org/drawingml/2006/chartDrawing">
    <cdr:from>
      <cdr:x>0.02446</cdr:x>
      <cdr:y>0.40392</cdr:y>
    </cdr:from>
    <cdr:to>
      <cdr:x>0.06026</cdr:x>
      <cdr:y>0.52069</cdr:y>
    </cdr:to>
    <cdr:sp macro="" textlink="">
      <cdr:nvSpPr>
        <cdr:cNvPr id="191489" name="Text Box 1025"/>
        <cdr:cNvSpPr txBox="1">
          <a:spLocks xmlns:a="http://schemas.openxmlformats.org/drawingml/2006/main" noChangeArrowheads="1"/>
        </cdr:cNvSpPr>
      </cdr:nvSpPr>
      <cdr:spPr bwMode="auto">
        <a:xfrm xmlns:a="http://schemas.openxmlformats.org/drawingml/2006/main">
          <a:off x="162388" y="1115728"/>
          <a:ext cx="237662" cy="3225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userShapes>
</file>

<file path=xl/drawings/drawing19.xml><?xml version="1.0" encoding="utf-8"?>
<c:userShapes xmlns:c="http://schemas.openxmlformats.org/drawingml/2006/chart">
  <cdr:relSizeAnchor xmlns:cdr="http://schemas.openxmlformats.org/drawingml/2006/chartDrawing">
    <cdr:from>
      <cdr:x>0.00439</cdr:x>
      <cdr:y>0.46833</cdr:y>
    </cdr:from>
    <cdr:to>
      <cdr:x>0.03814</cdr:x>
      <cdr:y>0.54389</cdr:y>
    </cdr:to>
    <cdr:sp macro="" textlink="">
      <cdr:nvSpPr>
        <cdr:cNvPr id="194561" name="Text Box 1025"/>
        <cdr:cNvSpPr txBox="1">
          <a:spLocks xmlns:a="http://schemas.openxmlformats.org/drawingml/2006/main" noChangeArrowheads="1"/>
        </cdr:cNvSpPr>
      </cdr:nvSpPr>
      <cdr:spPr bwMode="auto">
        <a:xfrm xmlns:a="http://schemas.openxmlformats.org/drawingml/2006/main">
          <a:off x="24644" y="1680931"/>
          <a:ext cx="189433" cy="2711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3</xdr:row>
      <xdr:rowOff>9525</xdr:rowOff>
    </xdr:from>
    <xdr:to>
      <xdr:col>8</xdr:col>
      <xdr:colOff>28575</xdr:colOff>
      <xdr:row>17</xdr:row>
      <xdr:rowOff>38100</xdr:rowOff>
    </xdr:to>
    <xdr:graphicFrame macro="">
      <xdr:nvGraphicFramePr>
        <xdr:cNvPr id="2" name="Chart 2">
          <a:extLst>
            <a:ext uri="{FF2B5EF4-FFF2-40B4-BE49-F238E27FC236}">
              <a16:creationId xmlns:a16="http://schemas.microsoft.com/office/drawing/2014/main" id="{48248E5B-2818-429C-BDDE-20BB9A267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25854</xdr:colOff>
      <xdr:row>3</xdr:row>
      <xdr:rowOff>19050</xdr:rowOff>
    </xdr:from>
    <xdr:to>
      <xdr:col>15</xdr:col>
      <xdr:colOff>54429</xdr:colOff>
      <xdr:row>17</xdr:row>
      <xdr:rowOff>47625</xdr:rowOff>
    </xdr:to>
    <xdr:graphicFrame macro="">
      <xdr:nvGraphicFramePr>
        <xdr:cNvPr id="3" name="Chart 2">
          <a:extLst>
            <a:ext uri="{FF2B5EF4-FFF2-40B4-BE49-F238E27FC236}">
              <a16:creationId xmlns:a16="http://schemas.microsoft.com/office/drawing/2014/main" id="{48248E5B-2818-429C-BDDE-20BB9A267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757818</xdr:colOff>
      <xdr:row>17</xdr:row>
      <xdr:rowOff>38797</xdr:rowOff>
    </xdr:from>
    <xdr:to>
      <xdr:col>8</xdr:col>
      <xdr:colOff>24393</xdr:colOff>
      <xdr:row>31</xdr:row>
      <xdr:rowOff>67372</xdr:rowOff>
    </xdr:to>
    <xdr:graphicFrame macro="">
      <xdr:nvGraphicFramePr>
        <xdr:cNvPr id="4" name="Chart 2">
          <a:extLst>
            <a:ext uri="{FF2B5EF4-FFF2-40B4-BE49-F238E27FC236}">
              <a16:creationId xmlns:a16="http://schemas.microsoft.com/office/drawing/2014/main" id="{48248E5B-2818-429C-BDDE-20BB9A267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28807</xdr:colOff>
      <xdr:row>17</xdr:row>
      <xdr:rowOff>42746</xdr:rowOff>
    </xdr:from>
    <xdr:to>
      <xdr:col>15</xdr:col>
      <xdr:colOff>57382</xdr:colOff>
      <xdr:row>31</xdr:row>
      <xdr:rowOff>71321</xdr:rowOff>
    </xdr:to>
    <xdr:graphicFrame macro="">
      <xdr:nvGraphicFramePr>
        <xdr:cNvPr id="5" name="Chart 2">
          <a:extLst>
            <a:ext uri="{FF2B5EF4-FFF2-40B4-BE49-F238E27FC236}">
              <a16:creationId xmlns:a16="http://schemas.microsoft.com/office/drawing/2014/main" id="{48248E5B-2818-429C-BDDE-20BB9A267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748392</xdr:colOff>
      <xdr:row>34</xdr:row>
      <xdr:rowOff>50345</xdr:rowOff>
    </xdr:from>
    <xdr:to>
      <xdr:col>14</xdr:col>
      <xdr:colOff>761999</xdr:colOff>
      <xdr:row>63</xdr:row>
      <xdr:rowOff>122464</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707571</xdr:colOff>
      <xdr:row>68</xdr:row>
      <xdr:rowOff>136071</xdr:rowOff>
    </xdr:from>
    <xdr:to>
      <xdr:col>7</xdr:col>
      <xdr:colOff>736146</xdr:colOff>
      <xdr:row>83</xdr:row>
      <xdr:rowOff>1360</xdr:rowOff>
    </xdr:to>
    <xdr:graphicFrame macro="">
      <xdr:nvGraphicFramePr>
        <xdr:cNvPr id="7" name="Chart 2">
          <a:extLst>
            <a:ext uri="{FF2B5EF4-FFF2-40B4-BE49-F238E27FC236}">
              <a16:creationId xmlns:a16="http://schemas.microsoft.com/office/drawing/2014/main" id="{48248E5B-2818-429C-BDDE-20BB9A267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742512</xdr:colOff>
      <xdr:row>68</xdr:row>
      <xdr:rowOff>135569</xdr:rowOff>
    </xdr:from>
    <xdr:to>
      <xdr:col>15</xdr:col>
      <xdr:colOff>9087</xdr:colOff>
      <xdr:row>83</xdr:row>
      <xdr:rowOff>858</xdr:rowOff>
    </xdr:to>
    <xdr:graphicFrame macro="">
      <xdr:nvGraphicFramePr>
        <xdr:cNvPr id="8" name="Chart 2">
          <a:extLst>
            <a:ext uri="{FF2B5EF4-FFF2-40B4-BE49-F238E27FC236}">
              <a16:creationId xmlns:a16="http://schemas.microsoft.com/office/drawing/2014/main" id="{48248E5B-2818-429C-BDDE-20BB9A267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710045</xdr:colOff>
      <xdr:row>83</xdr:row>
      <xdr:rowOff>17820</xdr:rowOff>
    </xdr:from>
    <xdr:to>
      <xdr:col>7</xdr:col>
      <xdr:colOff>738620</xdr:colOff>
      <xdr:row>97</xdr:row>
      <xdr:rowOff>38972</xdr:rowOff>
    </xdr:to>
    <xdr:graphicFrame macro="">
      <xdr:nvGraphicFramePr>
        <xdr:cNvPr id="9" name="Chart 2">
          <a:extLst>
            <a:ext uri="{FF2B5EF4-FFF2-40B4-BE49-F238E27FC236}">
              <a16:creationId xmlns:a16="http://schemas.microsoft.com/office/drawing/2014/main" id="{48248E5B-2818-429C-BDDE-20BB9A267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744986</xdr:colOff>
      <xdr:row>83</xdr:row>
      <xdr:rowOff>17318</xdr:rowOff>
    </xdr:from>
    <xdr:to>
      <xdr:col>15</xdr:col>
      <xdr:colOff>11561</xdr:colOff>
      <xdr:row>97</xdr:row>
      <xdr:rowOff>38470</xdr:rowOff>
    </xdr:to>
    <xdr:graphicFrame macro="">
      <xdr:nvGraphicFramePr>
        <xdr:cNvPr id="10" name="Chart 2">
          <a:extLst>
            <a:ext uri="{FF2B5EF4-FFF2-40B4-BE49-F238E27FC236}">
              <a16:creationId xmlns:a16="http://schemas.microsoft.com/office/drawing/2014/main" id="{48248E5B-2818-429C-BDDE-20BB9A267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710046</xdr:colOff>
      <xdr:row>97</xdr:row>
      <xdr:rowOff>52457</xdr:rowOff>
    </xdr:from>
    <xdr:to>
      <xdr:col>7</xdr:col>
      <xdr:colOff>738621</xdr:colOff>
      <xdr:row>111</xdr:row>
      <xdr:rowOff>73609</xdr:rowOff>
    </xdr:to>
    <xdr:graphicFrame macro="">
      <xdr:nvGraphicFramePr>
        <xdr:cNvPr id="11" name="Chart 2">
          <a:extLst>
            <a:ext uri="{FF2B5EF4-FFF2-40B4-BE49-F238E27FC236}">
              <a16:creationId xmlns:a16="http://schemas.microsoft.com/office/drawing/2014/main" id="{48248E5B-2818-429C-BDDE-20BB9A267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744987</xdr:colOff>
      <xdr:row>97</xdr:row>
      <xdr:rowOff>51955</xdr:rowOff>
    </xdr:from>
    <xdr:to>
      <xdr:col>15</xdr:col>
      <xdr:colOff>11562</xdr:colOff>
      <xdr:row>111</xdr:row>
      <xdr:rowOff>73107</xdr:rowOff>
    </xdr:to>
    <xdr:graphicFrame macro="">
      <xdr:nvGraphicFramePr>
        <xdr:cNvPr id="12" name="Chart 2">
          <a:extLst>
            <a:ext uri="{FF2B5EF4-FFF2-40B4-BE49-F238E27FC236}">
              <a16:creationId xmlns:a16="http://schemas.microsoft.com/office/drawing/2014/main" id="{48248E5B-2818-429C-BDDE-20BB9A267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712520</xdr:colOff>
      <xdr:row>111</xdr:row>
      <xdr:rowOff>90069</xdr:rowOff>
    </xdr:from>
    <xdr:to>
      <xdr:col>7</xdr:col>
      <xdr:colOff>741095</xdr:colOff>
      <xdr:row>125</xdr:row>
      <xdr:rowOff>111221</xdr:rowOff>
    </xdr:to>
    <xdr:graphicFrame macro="">
      <xdr:nvGraphicFramePr>
        <xdr:cNvPr id="13" name="Chart 2">
          <a:extLst>
            <a:ext uri="{FF2B5EF4-FFF2-40B4-BE49-F238E27FC236}">
              <a16:creationId xmlns:a16="http://schemas.microsoft.com/office/drawing/2014/main" id="{48248E5B-2818-429C-BDDE-20BB9A267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747461</xdr:colOff>
      <xdr:row>111</xdr:row>
      <xdr:rowOff>89567</xdr:rowOff>
    </xdr:from>
    <xdr:to>
      <xdr:col>15</xdr:col>
      <xdr:colOff>14036</xdr:colOff>
      <xdr:row>125</xdr:row>
      <xdr:rowOff>110719</xdr:rowOff>
    </xdr:to>
    <xdr:graphicFrame macro="">
      <xdr:nvGraphicFramePr>
        <xdr:cNvPr id="14" name="Chart 2">
          <a:extLst>
            <a:ext uri="{FF2B5EF4-FFF2-40B4-BE49-F238E27FC236}">
              <a16:creationId xmlns:a16="http://schemas.microsoft.com/office/drawing/2014/main" id="{48248E5B-2818-429C-BDDE-20BB9A267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0.00439</cdr:x>
      <cdr:y>0.46833</cdr:y>
    </cdr:from>
    <cdr:to>
      <cdr:x>0.03814</cdr:x>
      <cdr:y>0.54389</cdr:y>
    </cdr:to>
    <cdr:sp macro="" textlink="">
      <cdr:nvSpPr>
        <cdr:cNvPr id="194561" name="Text Box 1025"/>
        <cdr:cNvSpPr txBox="1">
          <a:spLocks xmlns:a="http://schemas.openxmlformats.org/drawingml/2006/main" noChangeArrowheads="1"/>
        </cdr:cNvSpPr>
      </cdr:nvSpPr>
      <cdr:spPr bwMode="auto">
        <a:xfrm xmlns:a="http://schemas.openxmlformats.org/drawingml/2006/main">
          <a:off x="24644" y="1680931"/>
          <a:ext cx="189433" cy="2711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userShapes>
</file>

<file path=xl/drawings/drawing21.xml><?xml version="1.0" encoding="utf-8"?>
<c:userShapes xmlns:c="http://schemas.openxmlformats.org/drawingml/2006/chart">
  <cdr:relSizeAnchor xmlns:cdr="http://schemas.openxmlformats.org/drawingml/2006/chartDrawing">
    <cdr:from>
      <cdr:x>0.02524</cdr:x>
      <cdr:y>0.31585</cdr:y>
    </cdr:from>
    <cdr:to>
      <cdr:x>0.06097</cdr:x>
      <cdr:y>0.44097</cdr:y>
    </cdr:to>
    <cdr:sp macro="" textlink="">
      <cdr:nvSpPr>
        <cdr:cNvPr id="189441" name="Text Box 1025"/>
        <cdr:cNvSpPr txBox="1">
          <a:spLocks xmlns:a="http://schemas.openxmlformats.org/drawingml/2006/main" noChangeArrowheads="1"/>
        </cdr:cNvSpPr>
      </cdr:nvSpPr>
      <cdr:spPr bwMode="auto">
        <a:xfrm xmlns:a="http://schemas.openxmlformats.org/drawingml/2006/main">
          <a:off x="166605" y="866439"/>
          <a:ext cx="235847" cy="34323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dr:relSizeAnchor xmlns:cdr="http://schemas.openxmlformats.org/drawingml/2006/chartDrawing">
    <cdr:from>
      <cdr:x>0.13481</cdr:x>
      <cdr:y>0.0173</cdr:y>
    </cdr:from>
    <cdr:to>
      <cdr:x>0.51926</cdr:x>
      <cdr:y>0.08259</cdr:y>
    </cdr:to>
    <cdr:sp macro="" textlink="">
      <cdr:nvSpPr>
        <cdr:cNvPr id="189442" name="Text Box 1026"/>
        <cdr:cNvSpPr txBox="1">
          <a:spLocks xmlns:a="http://schemas.openxmlformats.org/drawingml/2006/main" noChangeArrowheads="1"/>
        </cdr:cNvSpPr>
      </cdr:nvSpPr>
      <cdr:spPr bwMode="auto">
        <a:xfrm xmlns:a="http://schemas.openxmlformats.org/drawingml/2006/main">
          <a:off x="762167" y="64128"/>
          <a:ext cx="2173573" cy="24203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l" rtl="0">
            <a:defRPr sz="1000"/>
          </a:pPr>
          <a:r>
            <a:rPr lang="en-US" sz="1200" b="1" i="0" strike="noStrike">
              <a:solidFill>
                <a:srgbClr val="000000"/>
              </a:solidFill>
              <a:latin typeface="Arial"/>
              <a:cs typeface="Arial"/>
            </a:rPr>
            <a:t>Indocador PRUc</a:t>
          </a:r>
        </a:p>
      </cdr:txBody>
    </cdr:sp>
  </cdr:relSizeAnchor>
</c:userShapes>
</file>

<file path=xl/drawings/drawing22.xml><?xml version="1.0" encoding="utf-8"?>
<c:userShapes xmlns:c="http://schemas.openxmlformats.org/drawingml/2006/chart">
  <cdr:relSizeAnchor xmlns:cdr="http://schemas.openxmlformats.org/drawingml/2006/chartDrawing">
    <cdr:from>
      <cdr:x>0.02524</cdr:x>
      <cdr:y>0.31585</cdr:y>
    </cdr:from>
    <cdr:to>
      <cdr:x>0.06097</cdr:x>
      <cdr:y>0.44097</cdr:y>
    </cdr:to>
    <cdr:sp macro="" textlink="">
      <cdr:nvSpPr>
        <cdr:cNvPr id="189441" name="Text Box 1025"/>
        <cdr:cNvSpPr txBox="1">
          <a:spLocks xmlns:a="http://schemas.openxmlformats.org/drawingml/2006/main" noChangeArrowheads="1"/>
        </cdr:cNvSpPr>
      </cdr:nvSpPr>
      <cdr:spPr bwMode="auto">
        <a:xfrm xmlns:a="http://schemas.openxmlformats.org/drawingml/2006/main">
          <a:off x="166605" y="866439"/>
          <a:ext cx="235847" cy="34323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dr:relSizeAnchor xmlns:cdr="http://schemas.openxmlformats.org/drawingml/2006/chartDrawing">
    <cdr:from>
      <cdr:x>0.13481</cdr:x>
      <cdr:y>0.0173</cdr:y>
    </cdr:from>
    <cdr:to>
      <cdr:x>0.48497</cdr:x>
      <cdr:y>0.08994</cdr:y>
    </cdr:to>
    <cdr:sp macro="" textlink="">
      <cdr:nvSpPr>
        <cdr:cNvPr id="189442" name="Text Box 1026"/>
        <cdr:cNvSpPr txBox="1">
          <a:spLocks xmlns:a="http://schemas.openxmlformats.org/drawingml/2006/main" noChangeArrowheads="1"/>
        </cdr:cNvSpPr>
      </cdr:nvSpPr>
      <cdr:spPr bwMode="auto">
        <a:xfrm xmlns:a="http://schemas.openxmlformats.org/drawingml/2006/main">
          <a:off x="762168" y="64128"/>
          <a:ext cx="1979672" cy="2692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950" b="1" i="0" strike="noStrike">
              <a:solidFill>
                <a:srgbClr val="000000"/>
              </a:solidFill>
              <a:latin typeface="Arial"/>
              <a:cs typeface="Arial"/>
            </a:rPr>
            <a:t>Indocador </a:t>
          </a:r>
          <a:r>
            <a:rPr lang="en-US" sz="1200" b="1" i="0" strike="noStrike">
              <a:solidFill>
                <a:srgbClr val="000000"/>
              </a:solidFill>
              <a:latin typeface="Arial"/>
              <a:cs typeface="Arial"/>
            </a:rPr>
            <a:t>PRUt</a:t>
          </a:r>
          <a:endParaRPr lang="en-US" sz="950" b="1" i="0" strike="noStrike">
            <a:solidFill>
              <a:srgbClr val="000000"/>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37</xdr:row>
      <xdr:rowOff>0</xdr:rowOff>
    </xdr:from>
    <xdr:to>
      <xdr:col>8</xdr:col>
      <xdr:colOff>495300</xdr:colOff>
      <xdr:row>37</xdr:row>
      <xdr:rowOff>0</xdr:rowOff>
    </xdr:to>
    <xdr:graphicFrame macro="">
      <xdr:nvGraphicFramePr>
        <xdr:cNvPr id="124551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41</xdr:row>
      <xdr:rowOff>0</xdr:rowOff>
    </xdr:from>
    <xdr:to>
      <xdr:col>9</xdr:col>
      <xdr:colOff>190500</xdr:colOff>
      <xdr:row>41</xdr:row>
      <xdr:rowOff>0</xdr:rowOff>
    </xdr:to>
    <xdr:graphicFrame macro="">
      <xdr:nvGraphicFramePr>
        <xdr:cNvPr id="1245513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44</xdr:row>
      <xdr:rowOff>0</xdr:rowOff>
    </xdr:from>
    <xdr:to>
      <xdr:col>10</xdr:col>
      <xdr:colOff>85725</xdr:colOff>
      <xdr:row>44</xdr:row>
      <xdr:rowOff>0</xdr:rowOff>
    </xdr:to>
    <xdr:graphicFrame macro="">
      <xdr:nvGraphicFramePr>
        <xdr:cNvPr id="1245513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14</xdr:row>
      <xdr:rowOff>0</xdr:rowOff>
    </xdr:from>
    <xdr:to>
      <xdr:col>8</xdr:col>
      <xdr:colOff>504825</xdr:colOff>
      <xdr:row>14</xdr:row>
      <xdr:rowOff>0</xdr:rowOff>
    </xdr:to>
    <xdr:graphicFrame macro="">
      <xdr:nvGraphicFramePr>
        <xdr:cNvPr id="1245514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142875</xdr:colOff>
      <xdr:row>14</xdr:row>
      <xdr:rowOff>0</xdr:rowOff>
    </xdr:from>
    <xdr:to>
      <xdr:col>8</xdr:col>
      <xdr:colOff>485775</xdr:colOff>
      <xdr:row>14</xdr:row>
      <xdr:rowOff>0</xdr:rowOff>
    </xdr:to>
    <xdr:graphicFrame macro="">
      <xdr:nvGraphicFramePr>
        <xdr:cNvPr id="1245514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142875</xdr:colOff>
      <xdr:row>30</xdr:row>
      <xdr:rowOff>0</xdr:rowOff>
    </xdr:from>
    <xdr:to>
      <xdr:col>8</xdr:col>
      <xdr:colOff>438150</xdr:colOff>
      <xdr:row>30</xdr:row>
      <xdr:rowOff>0</xdr:rowOff>
    </xdr:to>
    <xdr:graphicFrame macro="">
      <xdr:nvGraphicFramePr>
        <xdr:cNvPr id="1245514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37</xdr:row>
      <xdr:rowOff>0</xdr:rowOff>
    </xdr:from>
    <xdr:to>
      <xdr:col>8</xdr:col>
      <xdr:colOff>476250</xdr:colOff>
      <xdr:row>37</xdr:row>
      <xdr:rowOff>0</xdr:rowOff>
    </xdr:to>
    <xdr:graphicFrame macro="">
      <xdr:nvGraphicFramePr>
        <xdr:cNvPr id="1245514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37</xdr:row>
      <xdr:rowOff>0</xdr:rowOff>
    </xdr:from>
    <xdr:to>
      <xdr:col>8</xdr:col>
      <xdr:colOff>476250</xdr:colOff>
      <xdr:row>37</xdr:row>
      <xdr:rowOff>0</xdr:rowOff>
    </xdr:to>
    <xdr:graphicFrame macro="">
      <xdr:nvGraphicFramePr>
        <xdr:cNvPr id="1245514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133350</xdr:colOff>
      <xdr:row>30</xdr:row>
      <xdr:rowOff>0</xdr:rowOff>
    </xdr:from>
    <xdr:to>
      <xdr:col>8</xdr:col>
      <xdr:colOff>428625</xdr:colOff>
      <xdr:row>30</xdr:row>
      <xdr:rowOff>0</xdr:rowOff>
    </xdr:to>
    <xdr:graphicFrame macro="">
      <xdr:nvGraphicFramePr>
        <xdr:cNvPr id="12455145"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161925</xdr:colOff>
      <xdr:row>30</xdr:row>
      <xdr:rowOff>0</xdr:rowOff>
    </xdr:from>
    <xdr:to>
      <xdr:col>8</xdr:col>
      <xdr:colOff>438150</xdr:colOff>
      <xdr:row>30</xdr:row>
      <xdr:rowOff>0</xdr:rowOff>
    </xdr:to>
    <xdr:graphicFrame macro="">
      <xdr:nvGraphicFramePr>
        <xdr:cNvPr id="1245514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30</xdr:row>
      <xdr:rowOff>0</xdr:rowOff>
    </xdr:from>
    <xdr:to>
      <xdr:col>8</xdr:col>
      <xdr:colOff>466725</xdr:colOff>
      <xdr:row>30</xdr:row>
      <xdr:rowOff>0</xdr:rowOff>
    </xdr:to>
    <xdr:graphicFrame macro="">
      <xdr:nvGraphicFramePr>
        <xdr:cNvPr id="12455147"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95250</xdr:colOff>
      <xdr:row>20</xdr:row>
      <xdr:rowOff>0</xdr:rowOff>
    </xdr:from>
    <xdr:to>
      <xdr:col>8</xdr:col>
      <xdr:colOff>457200</xdr:colOff>
      <xdr:row>20</xdr:row>
      <xdr:rowOff>0</xdr:rowOff>
    </xdr:to>
    <xdr:graphicFrame macro="">
      <xdr:nvGraphicFramePr>
        <xdr:cNvPr id="12455148"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142875</xdr:colOff>
      <xdr:row>20</xdr:row>
      <xdr:rowOff>0</xdr:rowOff>
    </xdr:from>
    <xdr:to>
      <xdr:col>8</xdr:col>
      <xdr:colOff>485775</xdr:colOff>
      <xdr:row>20</xdr:row>
      <xdr:rowOff>0</xdr:rowOff>
    </xdr:to>
    <xdr:graphicFrame macro="">
      <xdr:nvGraphicFramePr>
        <xdr:cNvPr id="12455149"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142875</xdr:colOff>
      <xdr:row>20</xdr:row>
      <xdr:rowOff>0</xdr:rowOff>
    </xdr:from>
    <xdr:to>
      <xdr:col>8</xdr:col>
      <xdr:colOff>485775</xdr:colOff>
      <xdr:row>20</xdr:row>
      <xdr:rowOff>0</xdr:rowOff>
    </xdr:to>
    <xdr:graphicFrame macro="">
      <xdr:nvGraphicFramePr>
        <xdr:cNvPr id="12455150"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171450</xdr:colOff>
      <xdr:row>30</xdr:row>
      <xdr:rowOff>0</xdr:rowOff>
    </xdr:from>
    <xdr:to>
      <xdr:col>8</xdr:col>
      <xdr:colOff>438150</xdr:colOff>
      <xdr:row>30</xdr:row>
      <xdr:rowOff>0</xdr:rowOff>
    </xdr:to>
    <xdr:graphicFrame macro="">
      <xdr:nvGraphicFramePr>
        <xdr:cNvPr id="12455151"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200025</xdr:colOff>
      <xdr:row>30</xdr:row>
      <xdr:rowOff>0</xdr:rowOff>
    </xdr:from>
    <xdr:to>
      <xdr:col>8</xdr:col>
      <xdr:colOff>466725</xdr:colOff>
      <xdr:row>30</xdr:row>
      <xdr:rowOff>0</xdr:rowOff>
    </xdr:to>
    <xdr:graphicFrame macro="">
      <xdr:nvGraphicFramePr>
        <xdr:cNvPr id="12455152"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152400</xdr:colOff>
      <xdr:row>30</xdr:row>
      <xdr:rowOff>0</xdr:rowOff>
    </xdr:from>
    <xdr:to>
      <xdr:col>8</xdr:col>
      <xdr:colOff>495300</xdr:colOff>
      <xdr:row>30</xdr:row>
      <xdr:rowOff>0</xdr:rowOff>
    </xdr:to>
    <xdr:graphicFrame macro="">
      <xdr:nvGraphicFramePr>
        <xdr:cNvPr id="12455153"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152400</xdr:colOff>
      <xdr:row>37</xdr:row>
      <xdr:rowOff>0</xdr:rowOff>
    </xdr:from>
    <xdr:to>
      <xdr:col>9</xdr:col>
      <xdr:colOff>495300</xdr:colOff>
      <xdr:row>37</xdr:row>
      <xdr:rowOff>0</xdr:rowOff>
    </xdr:to>
    <xdr:graphicFrame macro="">
      <xdr:nvGraphicFramePr>
        <xdr:cNvPr id="12455154"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161925</xdr:colOff>
      <xdr:row>41</xdr:row>
      <xdr:rowOff>0</xdr:rowOff>
    </xdr:from>
    <xdr:to>
      <xdr:col>11</xdr:col>
      <xdr:colOff>190500</xdr:colOff>
      <xdr:row>41</xdr:row>
      <xdr:rowOff>0</xdr:rowOff>
    </xdr:to>
    <xdr:graphicFrame macro="">
      <xdr:nvGraphicFramePr>
        <xdr:cNvPr id="12455155"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76200</xdr:colOff>
      <xdr:row>37</xdr:row>
      <xdr:rowOff>0</xdr:rowOff>
    </xdr:from>
    <xdr:to>
      <xdr:col>9</xdr:col>
      <xdr:colOff>476250</xdr:colOff>
      <xdr:row>37</xdr:row>
      <xdr:rowOff>0</xdr:rowOff>
    </xdr:to>
    <xdr:graphicFrame macro="">
      <xdr:nvGraphicFramePr>
        <xdr:cNvPr id="12455156"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38100</xdr:colOff>
      <xdr:row>37</xdr:row>
      <xdr:rowOff>0</xdr:rowOff>
    </xdr:from>
    <xdr:to>
      <xdr:col>9</xdr:col>
      <xdr:colOff>476250</xdr:colOff>
      <xdr:row>37</xdr:row>
      <xdr:rowOff>0</xdr:rowOff>
    </xdr:to>
    <xdr:graphicFrame macro="">
      <xdr:nvGraphicFramePr>
        <xdr:cNvPr id="12455157"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37</xdr:row>
      <xdr:rowOff>0</xdr:rowOff>
    </xdr:from>
    <xdr:to>
      <xdr:col>8</xdr:col>
      <xdr:colOff>495300</xdr:colOff>
      <xdr:row>37</xdr:row>
      <xdr:rowOff>0</xdr:rowOff>
    </xdr:to>
    <xdr:graphicFrame macro="">
      <xdr:nvGraphicFramePr>
        <xdr:cNvPr id="12455158"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41</xdr:row>
      <xdr:rowOff>0</xdr:rowOff>
    </xdr:from>
    <xdr:to>
      <xdr:col>9</xdr:col>
      <xdr:colOff>190500</xdr:colOff>
      <xdr:row>41</xdr:row>
      <xdr:rowOff>0</xdr:rowOff>
    </xdr:to>
    <xdr:graphicFrame macro="">
      <xdr:nvGraphicFramePr>
        <xdr:cNvPr id="12455159"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0</xdr:colOff>
      <xdr:row>44</xdr:row>
      <xdr:rowOff>0</xdr:rowOff>
    </xdr:from>
    <xdr:to>
      <xdr:col>10</xdr:col>
      <xdr:colOff>85725</xdr:colOff>
      <xdr:row>44</xdr:row>
      <xdr:rowOff>0</xdr:rowOff>
    </xdr:to>
    <xdr:graphicFrame macro="">
      <xdr:nvGraphicFramePr>
        <xdr:cNvPr id="12455160"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142875</xdr:colOff>
      <xdr:row>14</xdr:row>
      <xdr:rowOff>0</xdr:rowOff>
    </xdr:from>
    <xdr:to>
      <xdr:col>8</xdr:col>
      <xdr:colOff>504825</xdr:colOff>
      <xdr:row>14</xdr:row>
      <xdr:rowOff>0</xdr:rowOff>
    </xdr:to>
    <xdr:graphicFrame macro="">
      <xdr:nvGraphicFramePr>
        <xdr:cNvPr id="12455161"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142875</xdr:colOff>
      <xdr:row>14</xdr:row>
      <xdr:rowOff>0</xdr:rowOff>
    </xdr:from>
    <xdr:to>
      <xdr:col>8</xdr:col>
      <xdr:colOff>485775</xdr:colOff>
      <xdr:row>14</xdr:row>
      <xdr:rowOff>0</xdr:rowOff>
    </xdr:to>
    <xdr:graphicFrame macro="">
      <xdr:nvGraphicFramePr>
        <xdr:cNvPr id="12455162"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142875</xdr:colOff>
      <xdr:row>30</xdr:row>
      <xdr:rowOff>0</xdr:rowOff>
    </xdr:from>
    <xdr:to>
      <xdr:col>8</xdr:col>
      <xdr:colOff>438150</xdr:colOff>
      <xdr:row>30</xdr:row>
      <xdr:rowOff>0</xdr:rowOff>
    </xdr:to>
    <xdr:graphicFrame macro="">
      <xdr:nvGraphicFramePr>
        <xdr:cNvPr id="12455163"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0</xdr:colOff>
      <xdr:row>37</xdr:row>
      <xdr:rowOff>0</xdr:rowOff>
    </xdr:from>
    <xdr:to>
      <xdr:col>8</xdr:col>
      <xdr:colOff>476250</xdr:colOff>
      <xdr:row>37</xdr:row>
      <xdr:rowOff>0</xdr:rowOff>
    </xdr:to>
    <xdr:graphicFrame macro="">
      <xdr:nvGraphicFramePr>
        <xdr:cNvPr id="12455164"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37</xdr:row>
      <xdr:rowOff>0</xdr:rowOff>
    </xdr:from>
    <xdr:to>
      <xdr:col>8</xdr:col>
      <xdr:colOff>476250</xdr:colOff>
      <xdr:row>37</xdr:row>
      <xdr:rowOff>0</xdr:rowOff>
    </xdr:to>
    <xdr:graphicFrame macro="">
      <xdr:nvGraphicFramePr>
        <xdr:cNvPr id="12455165"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133350</xdr:colOff>
      <xdr:row>30</xdr:row>
      <xdr:rowOff>0</xdr:rowOff>
    </xdr:from>
    <xdr:to>
      <xdr:col>8</xdr:col>
      <xdr:colOff>428625</xdr:colOff>
      <xdr:row>30</xdr:row>
      <xdr:rowOff>0</xdr:rowOff>
    </xdr:to>
    <xdr:graphicFrame macro="">
      <xdr:nvGraphicFramePr>
        <xdr:cNvPr id="12455166"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161925</xdr:colOff>
      <xdr:row>30</xdr:row>
      <xdr:rowOff>0</xdr:rowOff>
    </xdr:from>
    <xdr:to>
      <xdr:col>8</xdr:col>
      <xdr:colOff>438150</xdr:colOff>
      <xdr:row>30</xdr:row>
      <xdr:rowOff>0</xdr:rowOff>
    </xdr:to>
    <xdr:graphicFrame macro="">
      <xdr:nvGraphicFramePr>
        <xdr:cNvPr id="12455167"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30</xdr:row>
      <xdr:rowOff>0</xdr:rowOff>
    </xdr:from>
    <xdr:to>
      <xdr:col>8</xdr:col>
      <xdr:colOff>466725</xdr:colOff>
      <xdr:row>30</xdr:row>
      <xdr:rowOff>0</xdr:rowOff>
    </xdr:to>
    <xdr:graphicFrame macro="">
      <xdr:nvGraphicFramePr>
        <xdr:cNvPr id="12455168"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95250</xdr:colOff>
      <xdr:row>20</xdr:row>
      <xdr:rowOff>0</xdr:rowOff>
    </xdr:from>
    <xdr:to>
      <xdr:col>8</xdr:col>
      <xdr:colOff>457200</xdr:colOff>
      <xdr:row>20</xdr:row>
      <xdr:rowOff>0</xdr:rowOff>
    </xdr:to>
    <xdr:graphicFrame macro="">
      <xdr:nvGraphicFramePr>
        <xdr:cNvPr id="12455169"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142875</xdr:colOff>
      <xdr:row>20</xdr:row>
      <xdr:rowOff>0</xdr:rowOff>
    </xdr:from>
    <xdr:to>
      <xdr:col>8</xdr:col>
      <xdr:colOff>485775</xdr:colOff>
      <xdr:row>20</xdr:row>
      <xdr:rowOff>0</xdr:rowOff>
    </xdr:to>
    <xdr:graphicFrame macro="">
      <xdr:nvGraphicFramePr>
        <xdr:cNvPr id="12455170"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142875</xdr:colOff>
      <xdr:row>20</xdr:row>
      <xdr:rowOff>0</xdr:rowOff>
    </xdr:from>
    <xdr:to>
      <xdr:col>8</xdr:col>
      <xdr:colOff>485775</xdr:colOff>
      <xdr:row>20</xdr:row>
      <xdr:rowOff>0</xdr:rowOff>
    </xdr:to>
    <xdr:graphicFrame macro="">
      <xdr:nvGraphicFramePr>
        <xdr:cNvPr id="12455171"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171450</xdr:colOff>
      <xdr:row>30</xdr:row>
      <xdr:rowOff>0</xdr:rowOff>
    </xdr:from>
    <xdr:to>
      <xdr:col>8</xdr:col>
      <xdr:colOff>438150</xdr:colOff>
      <xdr:row>30</xdr:row>
      <xdr:rowOff>0</xdr:rowOff>
    </xdr:to>
    <xdr:graphicFrame macro="">
      <xdr:nvGraphicFramePr>
        <xdr:cNvPr id="12455172"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200025</xdr:colOff>
      <xdr:row>30</xdr:row>
      <xdr:rowOff>0</xdr:rowOff>
    </xdr:from>
    <xdr:to>
      <xdr:col>8</xdr:col>
      <xdr:colOff>466725</xdr:colOff>
      <xdr:row>30</xdr:row>
      <xdr:rowOff>0</xdr:rowOff>
    </xdr:to>
    <xdr:graphicFrame macro="">
      <xdr:nvGraphicFramePr>
        <xdr:cNvPr id="12455173"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152400</xdr:colOff>
      <xdr:row>30</xdr:row>
      <xdr:rowOff>0</xdr:rowOff>
    </xdr:from>
    <xdr:to>
      <xdr:col>8</xdr:col>
      <xdr:colOff>495300</xdr:colOff>
      <xdr:row>30</xdr:row>
      <xdr:rowOff>0</xdr:rowOff>
    </xdr:to>
    <xdr:graphicFrame macro="">
      <xdr:nvGraphicFramePr>
        <xdr:cNvPr id="12455174"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xdr:col>
      <xdr:colOff>152400</xdr:colOff>
      <xdr:row>37</xdr:row>
      <xdr:rowOff>0</xdr:rowOff>
    </xdr:from>
    <xdr:to>
      <xdr:col>9</xdr:col>
      <xdr:colOff>495300</xdr:colOff>
      <xdr:row>37</xdr:row>
      <xdr:rowOff>0</xdr:rowOff>
    </xdr:to>
    <xdr:graphicFrame macro="">
      <xdr:nvGraphicFramePr>
        <xdr:cNvPr id="12455175"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xdr:col>
      <xdr:colOff>161925</xdr:colOff>
      <xdr:row>41</xdr:row>
      <xdr:rowOff>0</xdr:rowOff>
    </xdr:from>
    <xdr:to>
      <xdr:col>11</xdr:col>
      <xdr:colOff>190500</xdr:colOff>
      <xdr:row>41</xdr:row>
      <xdr:rowOff>0</xdr:rowOff>
    </xdr:to>
    <xdr:graphicFrame macro="">
      <xdr:nvGraphicFramePr>
        <xdr:cNvPr id="12455176"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xdr:col>
      <xdr:colOff>76200</xdr:colOff>
      <xdr:row>37</xdr:row>
      <xdr:rowOff>0</xdr:rowOff>
    </xdr:from>
    <xdr:to>
      <xdr:col>9</xdr:col>
      <xdr:colOff>476250</xdr:colOff>
      <xdr:row>37</xdr:row>
      <xdr:rowOff>0</xdr:rowOff>
    </xdr:to>
    <xdr:graphicFrame macro="">
      <xdr:nvGraphicFramePr>
        <xdr:cNvPr id="12455177"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xdr:col>
      <xdr:colOff>38100</xdr:colOff>
      <xdr:row>37</xdr:row>
      <xdr:rowOff>0</xdr:rowOff>
    </xdr:from>
    <xdr:to>
      <xdr:col>9</xdr:col>
      <xdr:colOff>476250</xdr:colOff>
      <xdr:row>37</xdr:row>
      <xdr:rowOff>0</xdr:rowOff>
    </xdr:to>
    <xdr:graphicFrame macro="">
      <xdr:nvGraphicFramePr>
        <xdr:cNvPr id="12455178"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xdr:col>
      <xdr:colOff>0</xdr:colOff>
      <xdr:row>37</xdr:row>
      <xdr:rowOff>0</xdr:rowOff>
    </xdr:from>
    <xdr:to>
      <xdr:col>8</xdr:col>
      <xdr:colOff>495300</xdr:colOff>
      <xdr:row>37</xdr:row>
      <xdr:rowOff>0</xdr:rowOff>
    </xdr:to>
    <xdr:graphicFrame macro="">
      <xdr:nvGraphicFramePr>
        <xdr:cNvPr id="1245517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xdr:col>
      <xdr:colOff>0</xdr:colOff>
      <xdr:row>41</xdr:row>
      <xdr:rowOff>0</xdr:rowOff>
    </xdr:from>
    <xdr:to>
      <xdr:col>9</xdr:col>
      <xdr:colOff>190500</xdr:colOff>
      <xdr:row>41</xdr:row>
      <xdr:rowOff>0</xdr:rowOff>
    </xdr:to>
    <xdr:graphicFrame macro="">
      <xdr:nvGraphicFramePr>
        <xdr:cNvPr id="1245518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2</xdr:col>
      <xdr:colOff>0</xdr:colOff>
      <xdr:row>44</xdr:row>
      <xdr:rowOff>0</xdr:rowOff>
    </xdr:from>
    <xdr:to>
      <xdr:col>10</xdr:col>
      <xdr:colOff>85725</xdr:colOff>
      <xdr:row>44</xdr:row>
      <xdr:rowOff>0</xdr:rowOff>
    </xdr:to>
    <xdr:graphicFrame macro="">
      <xdr:nvGraphicFramePr>
        <xdr:cNvPr id="1245518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142875</xdr:colOff>
      <xdr:row>14</xdr:row>
      <xdr:rowOff>0</xdr:rowOff>
    </xdr:from>
    <xdr:to>
      <xdr:col>8</xdr:col>
      <xdr:colOff>504825</xdr:colOff>
      <xdr:row>14</xdr:row>
      <xdr:rowOff>0</xdr:rowOff>
    </xdr:to>
    <xdr:graphicFrame macro="">
      <xdr:nvGraphicFramePr>
        <xdr:cNvPr id="1245518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142875</xdr:colOff>
      <xdr:row>14</xdr:row>
      <xdr:rowOff>0</xdr:rowOff>
    </xdr:from>
    <xdr:to>
      <xdr:col>8</xdr:col>
      <xdr:colOff>485775</xdr:colOff>
      <xdr:row>14</xdr:row>
      <xdr:rowOff>0</xdr:rowOff>
    </xdr:to>
    <xdr:graphicFrame macro="">
      <xdr:nvGraphicFramePr>
        <xdr:cNvPr id="1245518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142875</xdr:colOff>
      <xdr:row>30</xdr:row>
      <xdr:rowOff>0</xdr:rowOff>
    </xdr:from>
    <xdr:to>
      <xdr:col>8</xdr:col>
      <xdr:colOff>438150</xdr:colOff>
      <xdr:row>30</xdr:row>
      <xdr:rowOff>0</xdr:rowOff>
    </xdr:to>
    <xdr:graphicFrame macro="">
      <xdr:nvGraphicFramePr>
        <xdr:cNvPr id="1245518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1</xdr:col>
      <xdr:colOff>0</xdr:colOff>
      <xdr:row>37</xdr:row>
      <xdr:rowOff>0</xdr:rowOff>
    </xdr:from>
    <xdr:to>
      <xdr:col>8</xdr:col>
      <xdr:colOff>476250</xdr:colOff>
      <xdr:row>37</xdr:row>
      <xdr:rowOff>0</xdr:rowOff>
    </xdr:to>
    <xdr:graphicFrame macro="">
      <xdr:nvGraphicFramePr>
        <xdr:cNvPr id="1245518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xdr:col>
      <xdr:colOff>0</xdr:colOff>
      <xdr:row>37</xdr:row>
      <xdr:rowOff>0</xdr:rowOff>
    </xdr:from>
    <xdr:to>
      <xdr:col>8</xdr:col>
      <xdr:colOff>476250</xdr:colOff>
      <xdr:row>37</xdr:row>
      <xdr:rowOff>0</xdr:rowOff>
    </xdr:to>
    <xdr:graphicFrame macro="">
      <xdr:nvGraphicFramePr>
        <xdr:cNvPr id="1245518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133350</xdr:colOff>
      <xdr:row>30</xdr:row>
      <xdr:rowOff>0</xdr:rowOff>
    </xdr:from>
    <xdr:to>
      <xdr:col>8</xdr:col>
      <xdr:colOff>428625</xdr:colOff>
      <xdr:row>30</xdr:row>
      <xdr:rowOff>0</xdr:rowOff>
    </xdr:to>
    <xdr:graphicFrame macro="">
      <xdr:nvGraphicFramePr>
        <xdr:cNvPr id="12455187"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161925</xdr:colOff>
      <xdr:row>30</xdr:row>
      <xdr:rowOff>0</xdr:rowOff>
    </xdr:from>
    <xdr:to>
      <xdr:col>8</xdr:col>
      <xdr:colOff>438150</xdr:colOff>
      <xdr:row>30</xdr:row>
      <xdr:rowOff>0</xdr:rowOff>
    </xdr:to>
    <xdr:graphicFrame macro="">
      <xdr:nvGraphicFramePr>
        <xdr:cNvPr id="12455188"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30</xdr:row>
      <xdr:rowOff>0</xdr:rowOff>
    </xdr:from>
    <xdr:to>
      <xdr:col>8</xdr:col>
      <xdr:colOff>466725</xdr:colOff>
      <xdr:row>30</xdr:row>
      <xdr:rowOff>0</xdr:rowOff>
    </xdr:to>
    <xdr:graphicFrame macro="">
      <xdr:nvGraphicFramePr>
        <xdr:cNvPr id="12455189"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95250</xdr:colOff>
      <xdr:row>20</xdr:row>
      <xdr:rowOff>0</xdr:rowOff>
    </xdr:from>
    <xdr:to>
      <xdr:col>8</xdr:col>
      <xdr:colOff>457200</xdr:colOff>
      <xdr:row>20</xdr:row>
      <xdr:rowOff>0</xdr:rowOff>
    </xdr:to>
    <xdr:graphicFrame macro="">
      <xdr:nvGraphicFramePr>
        <xdr:cNvPr id="12455190"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142875</xdr:colOff>
      <xdr:row>20</xdr:row>
      <xdr:rowOff>0</xdr:rowOff>
    </xdr:from>
    <xdr:to>
      <xdr:col>8</xdr:col>
      <xdr:colOff>485775</xdr:colOff>
      <xdr:row>20</xdr:row>
      <xdr:rowOff>0</xdr:rowOff>
    </xdr:to>
    <xdr:graphicFrame macro="">
      <xdr:nvGraphicFramePr>
        <xdr:cNvPr id="12455191"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142875</xdr:colOff>
      <xdr:row>20</xdr:row>
      <xdr:rowOff>0</xdr:rowOff>
    </xdr:from>
    <xdr:to>
      <xdr:col>8</xdr:col>
      <xdr:colOff>485775</xdr:colOff>
      <xdr:row>20</xdr:row>
      <xdr:rowOff>0</xdr:rowOff>
    </xdr:to>
    <xdr:graphicFrame macro="">
      <xdr:nvGraphicFramePr>
        <xdr:cNvPr id="12455192"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171450</xdr:colOff>
      <xdr:row>30</xdr:row>
      <xdr:rowOff>0</xdr:rowOff>
    </xdr:from>
    <xdr:to>
      <xdr:col>8</xdr:col>
      <xdr:colOff>438150</xdr:colOff>
      <xdr:row>30</xdr:row>
      <xdr:rowOff>0</xdr:rowOff>
    </xdr:to>
    <xdr:graphicFrame macro="">
      <xdr:nvGraphicFramePr>
        <xdr:cNvPr id="1245519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200025</xdr:colOff>
      <xdr:row>30</xdr:row>
      <xdr:rowOff>0</xdr:rowOff>
    </xdr:from>
    <xdr:to>
      <xdr:col>8</xdr:col>
      <xdr:colOff>466725</xdr:colOff>
      <xdr:row>30</xdr:row>
      <xdr:rowOff>0</xdr:rowOff>
    </xdr:to>
    <xdr:graphicFrame macro="">
      <xdr:nvGraphicFramePr>
        <xdr:cNvPr id="1245519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152400</xdr:colOff>
      <xdr:row>30</xdr:row>
      <xdr:rowOff>0</xdr:rowOff>
    </xdr:from>
    <xdr:to>
      <xdr:col>8</xdr:col>
      <xdr:colOff>495300</xdr:colOff>
      <xdr:row>30</xdr:row>
      <xdr:rowOff>0</xdr:rowOff>
    </xdr:to>
    <xdr:graphicFrame macro="">
      <xdr:nvGraphicFramePr>
        <xdr:cNvPr id="12455195"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1</xdr:col>
      <xdr:colOff>152400</xdr:colOff>
      <xdr:row>37</xdr:row>
      <xdr:rowOff>0</xdr:rowOff>
    </xdr:from>
    <xdr:to>
      <xdr:col>9</xdr:col>
      <xdr:colOff>495300</xdr:colOff>
      <xdr:row>37</xdr:row>
      <xdr:rowOff>0</xdr:rowOff>
    </xdr:to>
    <xdr:graphicFrame macro="">
      <xdr:nvGraphicFramePr>
        <xdr:cNvPr id="12455196"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1</xdr:col>
      <xdr:colOff>161925</xdr:colOff>
      <xdr:row>41</xdr:row>
      <xdr:rowOff>0</xdr:rowOff>
    </xdr:from>
    <xdr:to>
      <xdr:col>11</xdr:col>
      <xdr:colOff>190500</xdr:colOff>
      <xdr:row>41</xdr:row>
      <xdr:rowOff>0</xdr:rowOff>
    </xdr:to>
    <xdr:graphicFrame macro="">
      <xdr:nvGraphicFramePr>
        <xdr:cNvPr id="12455197"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xdr:col>
      <xdr:colOff>76200</xdr:colOff>
      <xdr:row>37</xdr:row>
      <xdr:rowOff>0</xdr:rowOff>
    </xdr:from>
    <xdr:to>
      <xdr:col>9</xdr:col>
      <xdr:colOff>476250</xdr:colOff>
      <xdr:row>37</xdr:row>
      <xdr:rowOff>0</xdr:rowOff>
    </xdr:to>
    <xdr:graphicFrame macro="">
      <xdr:nvGraphicFramePr>
        <xdr:cNvPr id="12455198"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xdr:col>
      <xdr:colOff>38100</xdr:colOff>
      <xdr:row>37</xdr:row>
      <xdr:rowOff>0</xdr:rowOff>
    </xdr:from>
    <xdr:to>
      <xdr:col>9</xdr:col>
      <xdr:colOff>476250</xdr:colOff>
      <xdr:row>37</xdr:row>
      <xdr:rowOff>0</xdr:rowOff>
    </xdr:to>
    <xdr:graphicFrame macro="">
      <xdr:nvGraphicFramePr>
        <xdr:cNvPr id="12455199"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1</xdr:col>
      <xdr:colOff>0</xdr:colOff>
      <xdr:row>37</xdr:row>
      <xdr:rowOff>0</xdr:rowOff>
    </xdr:from>
    <xdr:to>
      <xdr:col>8</xdr:col>
      <xdr:colOff>495300</xdr:colOff>
      <xdr:row>37</xdr:row>
      <xdr:rowOff>0</xdr:rowOff>
    </xdr:to>
    <xdr:graphicFrame macro="">
      <xdr:nvGraphicFramePr>
        <xdr:cNvPr id="12455200"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1</xdr:col>
      <xdr:colOff>0</xdr:colOff>
      <xdr:row>41</xdr:row>
      <xdr:rowOff>0</xdr:rowOff>
    </xdr:from>
    <xdr:to>
      <xdr:col>9</xdr:col>
      <xdr:colOff>190500</xdr:colOff>
      <xdr:row>41</xdr:row>
      <xdr:rowOff>0</xdr:rowOff>
    </xdr:to>
    <xdr:graphicFrame macro="">
      <xdr:nvGraphicFramePr>
        <xdr:cNvPr id="12455201"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2</xdr:col>
      <xdr:colOff>0</xdr:colOff>
      <xdr:row>44</xdr:row>
      <xdr:rowOff>0</xdr:rowOff>
    </xdr:from>
    <xdr:to>
      <xdr:col>10</xdr:col>
      <xdr:colOff>85725</xdr:colOff>
      <xdr:row>44</xdr:row>
      <xdr:rowOff>0</xdr:rowOff>
    </xdr:to>
    <xdr:graphicFrame macro="">
      <xdr:nvGraphicFramePr>
        <xdr:cNvPr id="12455202"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0</xdr:col>
      <xdr:colOff>142875</xdr:colOff>
      <xdr:row>14</xdr:row>
      <xdr:rowOff>0</xdr:rowOff>
    </xdr:from>
    <xdr:to>
      <xdr:col>8</xdr:col>
      <xdr:colOff>504825</xdr:colOff>
      <xdr:row>14</xdr:row>
      <xdr:rowOff>0</xdr:rowOff>
    </xdr:to>
    <xdr:graphicFrame macro="">
      <xdr:nvGraphicFramePr>
        <xdr:cNvPr id="12455203"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142875</xdr:colOff>
      <xdr:row>14</xdr:row>
      <xdr:rowOff>0</xdr:rowOff>
    </xdr:from>
    <xdr:to>
      <xdr:col>8</xdr:col>
      <xdr:colOff>485775</xdr:colOff>
      <xdr:row>14</xdr:row>
      <xdr:rowOff>0</xdr:rowOff>
    </xdr:to>
    <xdr:graphicFrame macro="">
      <xdr:nvGraphicFramePr>
        <xdr:cNvPr id="12455204"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0</xdr:col>
      <xdr:colOff>142875</xdr:colOff>
      <xdr:row>30</xdr:row>
      <xdr:rowOff>0</xdr:rowOff>
    </xdr:from>
    <xdr:to>
      <xdr:col>8</xdr:col>
      <xdr:colOff>438150</xdr:colOff>
      <xdr:row>30</xdr:row>
      <xdr:rowOff>0</xdr:rowOff>
    </xdr:to>
    <xdr:graphicFrame macro="">
      <xdr:nvGraphicFramePr>
        <xdr:cNvPr id="12455205"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1</xdr:col>
      <xdr:colOff>0</xdr:colOff>
      <xdr:row>37</xdr:row>
      <xdr:rowOff>0</xdr:rowOff>
    </xdr:from>
    <xdr:to>
      <xdr:col>8</xdr:col>
      <xdr:colOff>476250</xdr:colOff>
      <xdr:row>37</xdr:row>
      <xdr:rowOff>0</xdr:rowOff>
    </xdr:to>
    <xdr:graphicFrame macro="">
      <xdr:nvGraphicFramePr>
        <xdr:cNvPr id="12455206"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1</xdr:col>
      <xdr:colOff>0</xdr:colOff>
      <xdr:row>37</xdr:row>
      <xdr:rowOff>0</xdr:rowOff>
    </xdr:from>
    <xdr:to>
      <xdr:col>8</xdr:col>
      <xdr:colOff>476250</xdr:colOff>
      <xdr:row>37</xdr:row>
      <xdr:rowOff>0</xdr:rowOff>
    </xdr:to>
    <xdr:graphicFrame macro="">
      <xdr:nvGraphicFramePr>
        <xdr:cNvPr id="12455207"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133350</xdr:colOff>
      <xdr:row>30</xdr:row>
      <xdr:rowOff>0</xdr:rowOff>
    </xdr:from>
    <xdr:to>
      <xdr:col>8</xdr:col>
      <xdr:colOff>428625</xdr:colOff>
      <xdr:row>30</xdr:row>
      <xdr:rowOff>0</xdr:rowOff>
    </xdr:to>
    <xdr:graphicFrame macro="">
      <xdr:nvGraphicFramePr>
        <xdr:cNvPr id="12455208"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161925</xdr:colOff>
      <xdr:row>30</xdr:row>
      <xdr:rowOff>0</xdr:rowOff>
    </xdr:from>
    <xdr:to>
      <xdr:col>8</xdr:col>
      <xdr:colOff>438150</xdr:colOff>
      <xdr:row>30</xdr:row>
      <xdr:rowOff>0</xdr:rowOff>
    </xdr:to>
    <xdr:graphicFrame macro="">
      <xdr:nvGraphicFramePr>
        <xdr:cNvPr id="12455209"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0</xdr:colOff>
      <xdr:row>30</xdr:row>
      <xdr:rowOff>0</xdr:rowOff>
    </xdr:from>
    <xdr:to>
      <xdr:col>8</xdr:col>
      <xdr:colOff>466725</xdr:colOff>
      <xdr:row>30</xdr:row>
      <xdr:rowOff>0</xdr:rowOff>
    </xdr:to>
    <xdr:graphicFrame macro="">
      <xdr:nvGraphicFramePr>
        <xdr:cNvPr id="12455210"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0</xdr:col>
      <xdr:colOff>95250</xdr:colOff>
      <xdr:row>20</xdr:row>
      <xdr:rowOff>0</xdr:rowOff>
    </xdr:from>
    <xdr:to>
      <xdr:col>8</xdr:col>
      <xdr:colOff>457200</xdr:colOff>
      <xdr:row>20</xdr:row>
      <xdr:rowOff>0</xdr:rowOff>
    </xdr:to>
    <xdr:graphicFrame macro="">
      <xdr:nvGraphicFramePr>
        <xdr:cNvPr id="12455211"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0</xdr:col>
      <xdr:colOff>142875</xdr:colOff>
      <xdr:row>20</xdr:row>
      <xdr:rowOff>0</xdr:rowOff>
    </xdr:from>
    <xdr:to>
      <xdr:col>8</xdr:col>
      <xdr:colOff>485775</xdr:colOff>
      <xdr:row>20</xdr:row>
      <xdr:rowOff>0</xdr:rowOff>
    </xdr:to>
    <xdr:graphicFrame macro="">
      <xdr:nvGraphicFramePr>
        <xdr:cNvPr id="12455212"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142875</xdr:colOff>
      <xdr:row>20</xdr:row>
      <xdr:rowOff>0</xdr:rowOff>
    </xdr:from>
    <xdr:to>
      <xdr:col>8</xdr:col>
      <xdr:colOff>485775</xdr:colOff>
      <xdr:row>20</xdr:row>
      <xdr:rowOff>0</xdr:rowOff>
    </xdr:to>
    <xdr:graphicFrame macro="">
      <xdr:nvGraphicFramePr>
        <xdr:cNvPr id="12455213"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0</xdr:col>
      <xdr:colOff>171450</xdr:colOff>
      <xdr:row>30</xdr:row>
      <xdr:rowOff>0</xdr:rowOff>
    </xdr:from>
    <xdr:to>
      <xdr:col>8</xdr:col>
      <xdr:colOff>438150</xdr:colOff>
      <xdr:row>30</xdr:row>
      <xdr:rowOff>0</xdr:rowOff>
    </xdr:to>
    <xdr:graphicFrame macro="">
      <xdr:nvGraphicFramePr>
        <xdr:cNvPr id="12455214"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0</xdr:col>
      <xdr:colOff>200025</xdr:colOff>
      <xdr:row>30</xdr:row>
      <xdr:rowOff>0</xdr:rowOff>
    </xdr:from>
    <xdr:to>
      <xdr:col>8</xdr:col>
      <xdr:colOff>466725</xdr:colOff>
      <xdr:row>30</xdr:row>
      <xdr:rowOff>0</xdr:rowOff>
    </xdr:to>
    <xdr:graphicFrame macro="">
      <xdr:nvGraphicFramePr>
        <xdr:cNvPr id="12455215"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0</xdr:col>
      <xdr:colOff>152400</xdr:colOff>
      <xdr:row>30</xdr:row>
      <xdr:rowOff>0</xdr:rowOff>
    </xdr:from>
    <xdr:to>
      <xdr:col>8</xdr:col>
      <xdr:colOff>495300</xdr:colOff>
      <xdr:row>30</xdr:row>
      <xdr:rowOff>0</xdr:rowOff>
    </xdr:to>
    <xdr:graphicFrame macro="">
      <xdr:nvGraphicFramePr>
        <xdr:cNvPr id="12455216"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1</xdr:col>
      <xdr:colOff>152400</xdr:colOff>
      <xdr:row>37</xdr:row>
      <xdr:rowOff>0</xdr:rowOff>
    </xdr:from>
    <xdr:to>
      <xdr:col>9</xdr:col>
      <xdr:colOff>495300</xdr:colOff>
      <xdr:row>37</xdr:row>
      <xdr:rowOff>0</xdr:rowOff>
    </xdr:to>
    <xdr:graphicFrame macro="">
      <xdr:nvGraphicFramePr>
        <xdr:cNvPr id="12455217"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1</xdr:col>
      <xdr:colOff>161925</xdr:colOff>
      <xdr:row>41</xdr:row>
      <xdr:rowOff>0</xdr:rowOff>
    </xdr:from>
    <xdr:to>
      <xdr:col>11</xdr:col>
      <xdr:colOff>190500</xdr:colOff>
      <xdr:row>41</xdr:row>
      <xdr:rowOff>0</xdr:rowOff>
    </xdr:to>
    <xdr:graphicFrame macro="">
      <xdr:nvGraphicFramePr>
        <xdr:cNvPr id="12455218"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1</xdr:col>
      <xdr:colOff>76200</xdr:colOff>
      <xdr:row>37</xdr:row>
      <xdr:rowOff>0</xdr:rowOff>
    </xdr:from>
    <xdr:to>
      <xdr:col>9</xdr:col>
      <xdr:colOff>476250</xdr:colOff>
      <xdr:row>37</xdr:row>
      <xdr:rowOff>0</xdr:rowOff>
    </xdr:to>
    <xdr:graphicFrame macro="">
      <xdr:nvGraphicFramePr>
        <xdr:cNvPr id="12455219"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1</xdr:col>
      <xdr:colOff>38100</xdr:colOff>
      <xdr:row>37</xdr:row>
      <xdr:rowOff>0</xdr:rowOff>
    </xdr:from>
    <xdr:to>
      <xdr:col>9</xdr:col>
      <xdr:colOff>476250</xdr:colOff>
      <xdr:row>37</xdr:row>
      <xdr:rowOff>0</xdr:rowOff>
    </xdr:to>
    <xdr:graphicFrame macro="">
      <xdr:nvGraphicFramePr>
        <xdr:cNvPr id="12455220"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4</xdr:row>
      <xdr:rowOff>42863</xdr:rowOff>
    </xdr:from>
    <xdr:to>
      <xdr:col>11</xdr:col>
      <xdr:colOff>95251</xdr:colOff>
      <xdr:row>19</xdr:row>
      <xdr:rowOff>44908</xdr:rowOff>
    </xdr:to>
    <xdr:graphicFrame macro="">
      <xdr:nvGraphicFramePr>
        <xdr:cNvPr id="8988297"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24</xdr:row>
      <xdr:rowOff>149679</xdr:rowOff>
    </xdr:from>
    <xdr:to>
      <xdr:col>11</xdr:col>
      <xdr:colOff>136073</xdr:colOff>
      <xdr:row>39</xdr:row>
      <xdr:rowOff>104774</xdr:rowOff>
    </xdr:to>
    <xdr:graphicFrame macro="">
      <xdr:nvGraphicFramePr>
        <xdr:cNvPr id="89882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232930</xdr:colOff>
      <xdr:row>152</xdr:row>
      <xdr:rowOff>41564</xdr:rowOff>
    </xdr:from>
    <xdr:to>
      <xdr:col>20</xdr:col>
      <xdr:colOff>13855</xdr:colOff>
      <xdr:row>169</xdr:row>
      <xdr:rowOff>142009</xdr:rowOff>
    </xdr:to>
    <xdr:graphicFrame macro="">
      <xdr:nvGraphicFramePr>
        <xdr:cNvPr id="89883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200026</xdr:colOff>
      <xdr:row>175</xdr:row>
      <xdr:rowOff>101600</xdr:rowOff>
    </xdr:from>
    <xdr:to>
      <xdr:col>20</xdr:col>
      <xdr:colOff>31751</xdr:colOff>
      <xdr:row>193</xdr:row>
      <xdr:rowOff>31750</xdr:rowOff>
    </xdr:to>
    <xdr:graphicFrame macro="">
      <xdr:nvGraphicFramePr>
        <xdr:cNvPr id="898830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78442</xdr:colOff>
      <xdr:row>96</xdr:row>
      <xdr:rowOff>96370</xdr:rowOff>
    </xdr:from>
    <xdr:to>
      <xdr:col>20</xdr:col>
      <xdr:colOff>431427</xdr:colOff>
      <xdr:row>118</xdr:row>
      <xdr:rowOff>135777</xdr:rowOff>
    </xdr:to>
    <xdr:graphicFrame macro="">
      <xdr:nvGraphicFramePr>
        <xdr:cNvPr id="898830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123</xdr:row>
      <xdr:rowOff>149598</xdr:rowOff>
    </xdr:from>
    <xdr:to>
      <xdr:col>11</xdr:col>
      <xdr:colOff>105335</xdr:colOff>
      <xdr:row>146</xdr:row>
      <xdr:rowOff>100852</xdr:rowOff>
    </xdr:to>
    <xdr:graphicFrame macro="">
      <xdr:nvGraphicFramePr>
        <xdr:cNvPr id="8988307"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45</xdr:row>
      <xdr:rowOff>8657</xdr:rowOff>
    </xdr:from>
    <xdr:to>
      <xdr:col>11</xdr:col>
      <xdr:colOff>162791</xdr:colOff>
      <xdr:row>64</xdr:row>
      <xdr:rowOff>34635</xdr:rowOff>
    </xdr:to>
    <xdr:graphicFrame macro="">
      <xdr:nvGraphicFramePr>
        <xdr:cNvPr id="898830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69</xdr:row>
      <xdr:rowOff>81972</xdr:rowOff>
    </xdr:from>
    <xdr:to>
      <xdr:col>11</xdr:col>
      <xdr:colOff>53686</xdr:colOff>
      <xdr:row>92</xdr:row>
      <xdr:rowOff>22802</xdr:rowOff>
    </xdr:to>
    <xdr:graphicFrame macro="">
      <xdr:nvGraphicFramePr>
        <xdr:cNvPr id="8988311"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400050</xdr:colOff>
      <xdr:row>198</xdr:row>
      <xdr:rowOff>53975</xdr:rowOff>
    </xdr:from>
    <xdr:to>
      <xdr:col>20</xdr:col>
      <xdr:colOff>222250</xdr:colOff>
      <xdr:row>215</xdr:row>
      <xdr:rowOff>146050</xdr:rowOff>
    </xdr:to>
    <xdr:graphicFrame macro="">
      <xdr:nvGraphicFramePr>
        <xdr:cNvPr id="8988314"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150945</xdr:colOff>
      <xdr:row>4</xdr:row>
      <xdr:rowOff>51452</xdr:rowOff>
    </xdr:from>
    <xdr:to>
      <xdr:col>20</xdr:col>
      <xdr:colOff>127345</xdr:colOff>
      <xdr:row>19</xdr:row>
      <xdr:rowOff>47625</xdr:rowOff>
    </xdr:to>
    <xdr:graphicFrame macro="">
      <xdr:nvGraphicFramePr>
        <xdr:cNvPr id="21"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183864</xdr:colOff>
      <xdr:row>4</xdr:row>
      <xdr:rowOff>54430</xdr:rowOff>
    </xdr:from>
    <xdr:to>
      <xdr:col>27</xdr:col>
      <xdr:colOff>531987</xdr:colOff>
      <xdr:row>19</xdr:row>
      <xdr:rowOff>39505</xdr:rowOff>
    </xdr:to>
    <xdr:graphicFrame macro="">
      <xdr:nvGraphicFramePr>
        <xdr:cNvPr id="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188830</xdr:colOff>
      <xdr:row>24</xdr:row>
      <xdr:rowOff>150396</xdr:rowOff>
    </xdr:from>
    <xdr:to>
      <xdr:col>20</xdr:col>
      <xdr:colOff>189999</xdr:colOff>
      <xdr:row>39</xdr:row>
      <xdr:rowOff>101672</xdr:rowOff>
    </xdr:to>
    <xdr:graphicFrame macro="">
      <xdr:nvGraphicFramePr>
        <xdr:cNvPr id="2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20</xdr:col>
      <xdr:colOff>247555</xdr:colOff>
      <xdr:row>24</xdr:row>
      <xdr:rowOff>150395</xdr:rowOff>
    </xdr:from>
    <xdr:to>
      <xdr:col>27</xdr:col>
      <xdr:colOff>614282</xdr:colOff>
      <xdr:row>39</xdr:row>
      <xdr:rowOff>101671</xdr:rowOff>
    </xdr:to>
    <xdr:graphicFrame macro="">
      <xdr:nvGraphicFramePr>
        <xdr:cNvPr id="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190500</xdr:colOff>
      <xdr:row>45</xdr:row>
      <xdr:rowOff>-1</xdr:rowOff>
    </xdr:from>
    <xdr:to>
      <xdr:col>20</xdr:col>
      <xdr:colOff>197427</xdr:colOff>
      <xdr:row>64</xdr:row>
      <xdr:rowOff>25977</xdr:rowOff>
    </xdr:to>
    <xdr:graphicFrame macro="">
      <xdr:nvGraphicFramePr>
        <xdr:cNvPr id="2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20</xdr:col>
      <xdr:colOff>244929</xdr:colOff>
      <xdr:row>45</xdr:row>
      <xdr:rowOff>1</xdr:rowOff>
    </xdr:from>
    <xdr:to>
      <xdr:col>27</xdr:col>
      <xdr:colOff>632856</xdr:colOff>
      <xdr:row>64</xdr:row>
      <xdr:rowOff>25979</xdr:rowOff>
    </xdr:to>
    <xdr:graphicFrame macro="">
      <xdr:nvGraphicFramePr>
        <xdr:cNvPr id="2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114300</xdr:colOff>
      <xdr:row>69</xdr:row>
      <xdr:rowOff>76200</xdr:rowOff>
    </xdr:from>
    <xdr:to>
      <xdr:col>19</xdr:col>
      <xdr:colOff>752186</xdr:colOff>
      <xdr:row>92</xdr:row>
      <xdr:rowOff>17030</xdr:rowOff>
    </xdr:to>
    <xdr:graphicFrame macro="">
      <xdr:nvGraphicFramePr>
        <xdr:cNvPr id="29"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20</xdr:col>
      <xdr:colOff>38100</xdr:colOff>
      <xdr:row>69</xdr:row>
      <xdr:rowOff>76200</xdr:rowOff>
    </xdr:from>
    <xdr:to>
      <xdr:col>27</xdr:col>
      <xdr:colOff>307686</xdr:colOff>
      <xdr:row>92</xdr:row>
      <xdr:rowOff>17030</xdr:rowOff>
    </xdr:to>
    <xdr:graphicFrame macro="">
      <xdr:nvGraphicFramePr>
        <xdr:cNvPr id="30"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166688</xdr:colOff>
      <xdr:row>123</xdr:row>
      <xdr:rowOff>142875</xdr:rowOff>
    </xdr:from>
    <xdr:to>
      <xdr:col>20</xdr:col>
      <xdr:colOff>105336</xdr:colOff>
      <xdr:row>146</xdr:row>
      <xdr:rowOff>94129</xdr:rowOff>
    </xdr:to>
    <xdr:graphicFrame macro="">
      <xdr:nvGraphicFramePr>
        <xdr:cNvPr id="3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20</xdr:col>
      <xdr:colOff>142875</xdr:colOff>
      <xdr:row>123</xdr:row>
      <xdr:rowOff>142875</xdr:rowOff>
    </xdr:from>
    <xdr:to>
      <xdr:col>27</xdr:col>
      <xdr:colOff>462523</xdr:colOff>
      <xdr:row>146</xdr:row>
      <xdr:rowOff>94129</xdr:rowOff>
    </xdr:to>
    <xdr:graphicFrame macro="">
      <xdr:nvGraphicFramePr>
        <xdr:cNvPr id="3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0.02004</cdr:x>
      <cdr:y>0.42512</cdr:y>
    </cdr:from>
    <cdr:to>
      <cdr:x>0.05478</cdr:x>
      <cdr:y>0.50652</cdr:y>
    </cdr:to>
    <cdr:sp macro="" textlink="">
      <cdr:nvSpPr>
        <cdr:cNvPr id="179201" name="Text Box 1"/>
        <cdr:cNvSpPr txBox="1">
          <a:spLocks xmlns:a="http://schemas.openxmlformats.org/drawingml/2006/main" noChangeArrowheads="1"/>
        </cdr:cNvSpPr>
      </cdr:nvSpPr>
      <cdr:spPr bwMode="auto">
        <a:xfrm xmlns:a="http://schemas.openxmlformats.org/drawingml/2006/main">
          <a:off x="135249" y="1201753"/>
          <a:ext cx="228985" cy="2295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userShapes>
</file>

<file path=xl/drawings/drawing6.xml><?xml version="1.0" encoding="utf-8"?>
<c:userShapes xmlns:c="http://schemas.openxmlformats.org/drawingml/2006/chart">
  <cdr:relSizeAnchor xmlns:cdr="http://schemas.openxmlformats.org/drawingml/2006/chartDrawing">
    <cdr:from>
      <cdr:x>0.0198</cdr:x>
      <cdr:y>0.50097</cdr:y>
    </cdr:from>
    <cdr:to>
      <cdr:x>0.05649</cdr:x>
      <cdr:y>0.58065</cdr:y>
    </cdr:to>
    <cdr:sp macro="" textlink="">
      <cdr:nvSpPr>
        <cdr:cNvPr id="180225" name="Text Box 1"/>
        <cdr:cNvSpPr txBox="1">
          <a:spLocks xmlns:a="http://schemas.openxmlformats.org/drawingml/2006/main" noChangeArrowheads="1"/>
        </cdr:cNvSpPr>
      </cdr:nvSpPr>
      <cdr:spPr bwMode="auto">
        <a:xfrm xmlns:a="http://schemas.openxmlformats.org/drawingml/2006/main">
          <a:off x="129143" y="1401283"/>
          <a:ext cx="233463" cy="22238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userShapes>
</file>

<file path=xl/drawings/drawing7.xml><?xml version="1.0" encoding="utf-8"?>
<c:userShapes xmlns:c="http://schemas.openxmlformats.org/drawingml/2006/chart">
  <cdr:relSizeAnchor xmlns:cdr="http://schemas.openxmlformats.org/drawingml/2006/chartDrawing">
    <cdr:from>
      <cdr:x>0.02084</cdr:x>
      <cdr:y>0.36757</cdr:y>
    </cdr:from>
    <cdr:to>
      <cdr:x>0.05508</cdr:x>
      <cdr:y>0.43886</cdr:y>
    </cdr:to>
    <cdr:sp macro="" textlink="">
      <cdr:nvSpPr>
        <cdr:cNvPr id="182273" name="Text Box 1"/>
        <cdr:cNvSpPr txBox="1">
          <a:spLocks xmlns:a="http://schemas.openxmlformats.org/drawingml/2006/main" noChangeArrowheads="1"/>
        </cdr:cNvSpPr>
      </cdr:nvSpPr>
      <cdr:spPr bwMode="auto">
        <a:xfrm xmlns:a="http://schemas.openxmlformats.org/drawingml/2006/main">
          <a:off x="139335" y="1053497"/>
          <a:ext cx="223752" cy="2037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userShapes>
</file>

<file path=xl/drawings/drawing8.xml><?xml version="1.0" encoding="utf-8"?>
<c:userShapes xmlns:c="http://schemas.openxmlformats.org/drawingml/2006/chart">
  <cdr:relSizeAnchor xmlns:cdr="http://schemas.openxmlformats.org/drawingml/2006/chartDrawing">
    <cdr:from>
      <cdr:x>0.00752</cdr:x>
      <cdr:y>0.45168</cdr:y>
    </cdr:from>
    <cdr:to>
      <cdr:x>0.0398</cdr:x>
      <cdr:y>0.53128</cdr:y>
    </cdr:to>
    <cdr:sp macro="" textlink="">
      <cdr:nvSpPr>
        <cdr:cNvPr id="188417" name="Text Box 1025"/>
        <cdr:cNvSpPr txBox="1">
          <a:spLocks xmlns:a="http://schemas.openxmlformats.org/drawingml/2006/main" noChangeArrowheads="1"/>
        </cdr:cNvSpPr>
      </cdr:nvSpPr>
      <cdr:spPr bwMode="auto">
        <a:xfrm xmlns:a="http://schemas.openxmlformats.org/drawingml/2006/main">
          <a:off x="42396" y="1647990"/>
          <a:ext cx="181879" cy="2904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userShapes>
</file>

<file path=xl/drawings/drawing9.xml><?xml version="1.0" encoding="utf-8"?>
<c:userShapes xmlns:c="http://schemas.openxmlformats.org/drawingml/2006/chart">
  <cdr:relSizeAnchor xmlns:cdr="http://schemas.openxmlformats.org/drawingml/2006/chartDrawing">
    <cdr:from>
      <cdr:x>0.02524</cdr:x>
      <cdr:y>0.31585</cdr:y>
    </cdr:from>
    <cdr:to>
      <cdr:x>0.06097</cdr:x>
      <cdr:y>0.44097</cdr:y>
    </cdr:to>
    <cdr:sp macro="" textlink="">
      <cdr:nvSpPr>
        <cdr:cNvPr id="189441" name="Text Box 1025"/>
        <cdr:cNvSpPr txBox="1">
          <a:spLocks xmlns:a="http://schemas.openxmlformats.org/drawingml/2006/main" noChangeArrowheads="1"/>
        </cdr:cNvSpPr>
      </cdr:nvSpPr>
      <cdr:spPr bwMode="auto">
        <a:xfrm xmlns:a="http://schemas.openxmlformats.org/drawingml/2006/main">
          <a:off x="166605" y="866439"/>
          <a:ext cx="235847" cy="34323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strike="noStrike">
              <a:solidFill>
                <a:srgbClr val="000000"/>
              </a:solidFill>
              <a:latin typeface="Arial"/>
              <a:cs typeface="Arial"/>
            </a:rPr>
            <a:t>%</a:t>
          </a:r>
        </a:p>
      </cdr:txBody>
    </cdr:sp>
  </cdr:relSizeAnchor>
  <cdr:relSizeAnchor xmlns:cdr="http://schemas.openxmlformats.org/drawingml/2006/chartDrawing">
    <cdr:from>
      <cdr:x>0.13481</cdr:x>
      <cdr:y>0.0173</cdr:y>
    </cdr:from>
    <cdr:to>
      <cdr:x>0.47866</cdr:x>
      <cdr:y>0.09546</cdr:y>
    </cdr:to>
    <cdr:sp macro="" textlink="">
      <cdr:nvSpPr>
        <cdr:cNvPr id="189442" name="Text Box 1026"/>
        <cdr:cNvSpPr txBox="1">
          <a:spLocks xmlns:a="http://schemas.openxmlformats.org/drawingml/2006/main" noChangeArrowheads="1"/>
        </cdr:cNvSpPr>
      </cdr:nvSpPr>
      <cdr:spPr bwMode="auto">
        <a:xfrm xmlns:a="http://schemas.openxmlformats.org/drawingml/2006/main">
          <a:off x="762648" y="64129"/>
          <a:ext cx="1945173" cy="28973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l" rtl="0">
            <a:defRPr sz="1000"/>
          </a:pPr>
          <a:r>
            <a:rPr lang="en-US" sz="1400" b="1" i="0" strike="noStrike">
              <a:solidFill>
                <a:srgbClr val="000000"/>
              </a:solidFill>
              <a:latin typeface="Arial"/>
              <a:cs typeface="Arial"/>
            </a:rPr>
            <a:t>Indocador PRUi</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0-%20SIGET/9-Trabajos/1-Asesor%20Economico/Estudio%20de%20G&#233;nero/Sistema%20de%20digitacion%20de%20encuenta%20de%20genero%20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ramirez/Documents/boletin/6%20-%20Boletin%20Estadistico%20SIGET/Informes%20Anuales/Q04-Boletin%20Estadistico%20No%2020%202018/5-Formatos/frm.Distribuidor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gitacion"/>
      <sheetName val="Dbase"/>
      <sheetName val="Hoja6"/>
      <sheetName val="Hoja4"/>
      <sheetName val="Hoja1"/>
      <sheetName val="Hoja3"/>
      <sheetName val="Sector vrs SIGET"/>
      <sheetName val="Hoja2"/>
      <sheetName val="envio"/>
      <sheetName val="Indicadores de Género"/>
    </sheetNames>
    <sheetDataSet>
      <sheetData sheetId="0"/>
      <sheetData sheetId="1">
        <row r="2">
          <cell r="A2">
            <v>1</v>
          </cell>
          <cell r="B2" t="str">
            <v>ABRUZZO, S.A. DE C.V.</v>
          </cell>
        </row>
        <row r="3">
          <cell r="A3">
            <v>2</v>
          </cell>
          <cell r="B3" t="str">
            <v>AES NEJAPA GAS, LTDA. DE C.V.</v>
          </cell>
        </row>
        <row r="4">
          <cell r="A4">
            <v>3</v>
          </cell>
          <cell r="B4" t="str">
            <v>Asocio Grupo Arquero Delfos, S.A. de C.V.</v>
          </cell>
        </row>
        <row r="5">
          <cell r="A5">
            <v>4</v>
          </cell>
          <cell r="B5" t="str">
            <v>B &amp; D Servicios Técnicos, S.A. de C.V.</v>
          </cell>
        </row>
        <row r="6">
          <cell r="A6">
            <v>5</v>
          </cell>
          <cell r="B6" t="str">
            <v>CENER,  S.A. de C.V.</v>
          </cell>
        </row>
        <row r="7">
          <cell r="A7">
            <v>6</v>
          </cell>
          <cell r="B7" t="str">
            <v>CENTRAL HIDROELÉCTRICA PAPALOATE</v>
          </cell>
        </row>
        <row r="8">
          <cell r="A8">
            <v>7</v>
          </cell>
          <cell r="B8" t="str">
            <v>COMERCIA INTERNACIONAL EL SALVADOR, S.A. DE C.V.</v>
          </cell>
        </row>
        <row r="9">
          <cell r="A9">
            <v>8</v>
          </cell>
          <cell r="B9" t="str">
            <v>COMERCIALIZADORA ELÉCTRICA DEL ESTE, S.A. DE C.V.</v>
          </cell>
        </row>
        <row r="10">
          <cell r="A10">
            <v>9</v>
          </cell>
          <cell r="B10" t="str">
            <v>COMERCIALIZADORA ELECTRONOVA, S.A. DE C.V.</v>
          </cell>
        </row>
        <row r="11">
          <cell r="A11">
            <v>10</v>
          </cell>
          <cell r="B11" t="str">
            <v>COMERCIALIZADORA SAN DIEGO, S.A. DE C.V.</v>
          </cell>
        </row>
        <row r="12">
          <cell r="A12">
            <v>11</v>
          </cell>
          <cell r="B12" t="str">
            <v>COMISIÓN EJECUTIVA HIDROELÉCTRICA DEL RÍO LEMPA (CEL)</v>
          </cell>
        </row>
        <row r="13">
          <cell r="A13">
            <v>12</v>
          </cell>
          <cell r="B13" t="str">
            <v>COMPAÑÍA DE ENERGÍA DE CENTROAMÉRICA</v>
          </cell>
        </row>
        <row r="14">
          <cell r="A14">
            <v>13</v>
          </cell>
          <cell r="B14" t="str">
            <v>COMPAÑÍA ELÉCTRICA CUCUMACAYÁN</v>
          </cell>
        </row>
        <row r="15">
          <cell r="A15">
            <v>14</v>
          </cell>
          <cell r="B15" t="str">
            <v>Consejo Nacional de Eneregía- CNE</v>
          </cell>
        </row>
        <row r="16">
          <cell r="A16">
            <v>15</v>
          </cell>
          <cell r="B16" t="str">
            <v>CONSORCIO INTERNACIONAL S.A. DE C.V.</v>
          </cell>
        </row>
        <row r="17">
          <cell r="A17">
            <v>16</v>
          </cell>
          <cell r="B17" t="str">
            <v>Cutuco Energy Central America, S.A. de C.V.</v>
          </cell>
        </row>
        <row r="18">
          <cell r="A18">
            <v>17</v>
          </cell>
          <cell r="B18" t="str">
            <v>DE MATHEU &amp; CÍA. DE C.V.</v>
          </cell>
        </row>
        <row r="19">
          <cell r="A19">
            <v>18</v>
          </cell>
          <cell r="B19" t="str">
            <v>DELSUR, S.A. de C.V.</v>
          </cell>
        </row>
        <row r="20">
          <cell r="A20">
            <v>19</v>
          </cell>
          <cell r="B20" t="str">
            <v>Duke Energy International El Salvador, S. en C. de C. V.</v>
          </cell>
        </row>
        <row r="21">
          <cell r="A21">
            <v>20</v>
          </cell>
          <cell r="B21" t="str">
            <v>ECTROPA S.A. de C.V.</v>
          </cell>
        </row>
        <row r="22">
          <cell r="A22">
            <v>21</v>
          </cell>
          <cell r="B22" t="str">
            <v>EDECSA,  S.A. DE C.V.</v>
          </cell>
        </row>
        <row r="23">
          <cell r="A23">
            <v>22</v>
          </cell>
          <cell r="B23" t="str">
            <v>EDESAL, S.A. de C.V.</v>
          </cell>
        </row>
        <row r="24">
          <cell r="A24">
            <v>23</v>
          </cell>
          <cell r="B24" t="str">
            <v>ENERGÍA BOREALIS, LTDA. DE C.V.</v>
          </cell>
        </row>
        <row r="25">
          <cell r="A25">
            <v>24</v>
          </cell>
          <cell r="B25" t="str">
            <v>ENERSICA, S.A. DE C.V.</v>
          </cell>
        </row>
        <row r="26">
          <cell r="A26">
            <v>25</v>
          </cell>
          <cell r="B26" t="str">
            <v>ETESAL, S.A. de C.V.</v>
          </cell>
        </row>
        <row r="27">
          <cell r="A27">
            <v>26</v>
          </cell>
          <cell r="B27" t="str">
            <v>EXCELERGY, S.A. DE C.V.</v>
          </cell>
        </row>
        <row r="28">
          <cell r="A28">
            <v>27</v>
          </cell>
          <cell r="B28" t="str">
            <v>GENERA DE EL SALVADOR, S.A. DE C.V.</v>
          </cell>
        </row>
        <row r="29">
          <cell r="A29">
            <v>28</v>
          </cell>
          <cell r="B29" t="str">
            <v>GENERADORA ELÉCTRICA CENTRAL, S.A. DE C.V. (GECSA, S.A. de C.V.)</v>
          </cell>
        </row>
        <row r="30">
          <cell r="A30">
            <v>29</v>
          </cell>
          <cell r="B30" t="str">
            <v>GRUPO ROCA, S.A. de C.V.</v>
          </cell>
        </row>
        <row r="31">
          <cell r="A31">
            <v>30</v>
          </cell>
          <cell r="B31" t="str">
            <v>HANESBRANDS EL SALVADOR, LTDA. DE C.V.</v>
          </cell>
        </row>
        <row r="32">
          <cell r="A32">
            <v>31</v>
          </cell>
          <cell r="B32" t="str">
            <v>HASGAR, S.A. DE C.V.</v>
          </cell>
        </row>
        <row r="33">
          <cell r="A33">
            <v>32</v>
          </cell>
          <cell r="B33" t="str">
            <v>HELIOS ENERGY S.A. de C.V.</v>
          </cell>
        </row>
        <row r="34">
          <cell r="A34">
            <v>33</v>
          </cell>
          <cell r="B34" t="str">
            <v>HILCASA ENERGY, S.A. DE C.V.</v>
          </cell>
        </row>
        <row r="35">
          <cell r="A35">
            <v>34</v>
          </cell>
          <cell r="B35" t="str">
            <v>ILEA SAN SALVADOR</v>
          </cell>
        </row>
        <row r="36">
          <cell r="A36">
            <v>35</v>
          </cell>
          <cell r="B36" t="str">
            <v>INFOTEKNE, S.A. DE C.V.</v>
          </cell>
        </row>
        <row r="37">
          <cell r="A37">
            <v>36</v>
          </cell>
          <cell r="B37" t="str">
            <v>INVERSIONES ENERGÉTICAS, S.A. DE C.V.</v>
          </cell>
        </row>
        <row r="38">
          <cell r="A38">
            <v>37</v>
          </cell>
          <cell r="B38" t="str">
            <v>INVERSIONES Y DESARROLLOS ENERGÉTICOS, S.A. de C.V.</v>
          </cell>
        </row>
        <row r="39">
          <cell r="A39">
            <v>38</v>
          </cell>
          <cell r="B39" t="str">
            <v>INVINTER, S.A. DE C.V.</v>
          </cell>
        </row>
        <row r="40">
          <cell r="A40">
            <v>39</v>
          </cell>
          <cell r="B40" t="str">
            <v>LaGeo, S.A. DE C.V.</v>
          </cell>
        </row>
        <row r="41">
          <cell r="A41">
            <v>40</v>
          </cell>
          <cell r="B41" t="str">
            <v>LYNX, S.A. de C.V.</v>
          </cell>
        </row>
        <row r="42">
          <cell r="A42">
            <v>41</v>
          </cell>
          <cell r="B42" t="str">
            <v>MERCADOS ELÉCTRICOS S.A. DE C.V.</v>
          </cell>
        </row>
        <row r="43">
          <cell r="A43">
            <v>42</v>
          </cell>
          <cell r="B43" t="str">
            <v>NEJAPA POWER</v>
          </cell>
        </row>
        <row r="44">
          <cell r="A44">
            <v>43</v>
          </cell>
          <cell r="B44" t="str">
            <v>ORAZUL ENERGY COMERCIALIZADORA DE EL SALVADOR, S.A. DE C.V</v>
          </cell>
        </row>
        <row r="45">
          <cell r="A45">
            <v>44</v>
          </cell>
          <cell r="B45" t="str">
            <v>ORIGEM, S.A. de C.V.</v>
          </cell>
        </row>
        <row r="46">
          <cell r="A46">
            <v>45</v>
          </cell>
          <cell r="B46" t="str">
            <v>PARQUE SOLAR CANGREJERA, S.A. de C.V.</v>
          </cell>
        </row>
        <row r="47">
          <cell r="A47">
            <v>46</v>
          </cell>
          <cell r="B47" t="str">
            <v>POLIWATT LIMITADA SUCURSAL EL SALVADOR</v>
          </cell>
        </row>
        <row r="48">
          <cell r="A48">
            <v>47</v>
          </cell>
          <cell r="B48" t="str">
            <v>PROVIDENCIA SOLAR, S.A. DE C.V.</v>
          </cell>
        </row>
        <row r="49">
          <cell r="A49">
            <v>48</v>
          </cell>
          <cell r="B49" t="str">
            <v>PROYECTO LA TRINIDAD, S.A. de C.V.</v>
          </cell>
        </row>
        <row r="50">
          <cell r="A50">
            <v>49</v>
          </cell>
          <cell r="B50" t="str">
            <v>PVGEN, S.A. de C.V.</v>
          </cell>
        </row>
        <row r="51">
          <cell r="A51">
            <v>50</v>
          </cell>
          <cell r="B51" t="str">
            <v>RENOVABLES EL SALVADOR UNO, S.A. de C.V.</v>
          </cell>
        </row>
        <row r="52">
          <cell r="A52">
            <v>51</v>
          </cell>
          <cell r="B52" t="str">
            <v>SENSUNAPÁN, S.A. DE C.V.</v>
          </cell>
        </row>
        <row r="53">
          <cell r="A53">
            <v>52</v>
          </cell>
          <cell r="B53" t="str">
            <v>SIGET</v>
          </cell>
        </row>
        <row r="54">
          <cell r="A54">
            <v>53</v>
          </cell>
          <cell r="B54" t="str">
            <v>SOLAR INTERNATIONAL, S.A. DE C.V.</v>
          </cell>
        </row>
        <row r="55">
          <cell r="A55">
            <v>54</v>
          </cell>
          <cell r="B55" t="str">
            <v>TERMOPUERTO LTDA. DE C.V.</v>
          </cell>
        </row>
        <row r="56">
          <cell r="B56" t="str">
            <v>Unidad de Transacciones, S.A. de C.V.</v>
          </cell>
        </row>
        <row r="57">
          <cell r="B57" t="str">
            <v>ZONA FRANCA SAN BARTOLO, S.A. DE C.V.</v>
          </cell>
        </row>
        <row r="58">
          <cell r="B58" t="str">
            <v>CAESS</v>
          </cell>
        </row>
        <row r="59">
          <cell r="B59" t="str">
            <v>EEO</v>
          </cell>
        </row>
        <row r="60">
          <cell r="B60" t="str">
            <v>DEUSEM</v>
          </cell>
        </row>
        <row r="61">
          <cell r="B61" t="str">
            <v>CLESA</v>
          </cell>
        </row>
        <row r="62">
          <cell r="B62" t="str">
            <v>CENERGICA, S.A. DE C.V.</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Generales"/>
      <sheetName val="C01"/>
      <sheetName val="C02"/>
      <sheetName val="C03"/>
      <sheetName val="C04"/>
      <sheetName val="C05"/>
      <sheetName val="C06"/>
      <sheetName val="C07"/>
      <sheetName val="C08"/>
      <sheetName val="C09"/>
      <sheetName val="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28"/>
  <sheetViews>
    <sheetView showGridLines="0" tabSelected="1" topLeftCell="B1" workbookViewId="0">
      <pane ySplit="30" topLeftCell="A31" activePane="bottomLeft" state="frozen"/>
      <selection activeCell="B1" sqref="B1"/>
      <selection pane="bottomLeft" activeCell="L20" sqref="L20"/>
    </sheetView>
  </sheetViews>
  <sheetFormatPr baseColWidth="10" defaultRowHeight="12.75" x14ac:dyDescent="0.2"/>
  <cols>
    <col min="1" max="1" width="0.85546875" style="16" hidden="1" customWidth="1"/>
    <col min="2" max="2" width="2.42578125" style="16" customWidth="1"/>
    <col min="3" max="3" width="11.42578125" style="16"/>
    <col min="4" max="4" width="26.85546875" style="16" customWidth="1"/>
    <col min="5" max="5" width="11.42578125" style="16"/>
    <col min="6" max="6" width="6.42578125" style="16" bestFit="1" customWidth="1"/>
    <col min="7" max="7" width="46.5703125" style="16" bestFit="1" customWidth="1"/>
    <col min="8" max="8" width="22" style="675" bestFit="1" customWidth="1"/>
    <col min="9" max="16384" width="11.42578125" style="16"/>
  </cols>
  <sheetData>
    <row r="1" spans="2:8" ht="18" x14ac:dyDescent="0.2">
      <c r="C1" s="226" t="s">
        <v>818</v>
      </c>
      <c r="D1" s="227"/>
      <c r="F1" s="689" t="s">
        <v>935</v>
      </c>
      <c r="G1" s="689"/>
      <c r="H1" s="689"/>
    </row>
    <row r="2" spans="2:8" ht="13.5" thickBot="1" x14ac:dyDescent="0.25">
      <c r="F2" s="228" t="s">
        <v>936</v>
      </c>
      <c r="G2" s="228" t="s">
        <v>821</v>
      </c>
      <c r="H2" s="674" t="s">
        <v>892</v>
      </c>
    </row>
    <row r="3" spans="2:8" ht="13.5" thickBot="1" x14ac:dyDescent="0.25">
      <c r="B3" s="229" t="s">
        <v>819</v>
      </c>
      <c r="C3" s="230" t="s">
        <v>870</v>
      </c>
      <c r="D3" s="231"/>
      <c r="F3" s="232" t="s">
        <v>278</v>
      </c>
      <c r="G3" s="233" t="s">
        <v>875</v>
      </c>
      <c r="H3" s="676" t="s">
        <v>937</v>
      </c>
    </row>
    <row r="4" spans="2:8" x14ac:dyDescent="0.2">
      <c r="B4" s="229" t="s">
        <v>819</v>
      </c>
      <c r="C4" s="230" t="s">
        <v>820</v>
      </c>
      <c r="D4" s="231"/>
      <c r="F4" s="234" t="s">
        <v>279</v>
      </c>
      <c r="G4" s="235" t="s">
        <v>876</v>
      </c>
      <c r="H4" s="690" t="s">
        <v>893</v>
      </c>
    </row>
    <row r="5" spans="2:8" x14ac:dyDescent="0.2">
      <c r="B5" s="229" t="s">
        <v>819</v>
      </c>
      <c r="C5" s="230" t="s">
        <v>822</v>
      </c>
      <c r="D5" s="231"/>
      <c r="F5" s="236" t="s">
        <v>280</v>
      </c>
      <c r="G5" s="237" t="s">
        <v>877</v>
      </c>
      <c r="H5" s="691"/>
    </row>
    <row r="6" spans="2:8" x14ac:dyDescent="0.2">
      <c r="B6" s="229"/>
      <c r="C6" s="230"/>
      <c r="F6" s="236" t="s">
        <v>281</v>
      </c>
      <c r="G6" s="238" t="s">
        <v>938</v>
      </c>
      <c r="H6" s="691"/>
    </row>
    <row r="7" spans="2:8" x14ac:dyDescent="0.2">
      <c r="B7" s="229"/>
      <c r="C7" s="226" t="s">
        <v>823</v>
      </c>
      <c r="D7" s="227"/>
      <c r="F7" s="236" t="s">
        <v>282</v>
      </c>
      <c r="G7" s="238" t="s">
        <v>878</v>
      </c>
      <c r="H7" s="691"/>
    </row>
    <row r="8" spans="2:8" ht="13.5" thickBot="1" x14ac:dyDescent="0.25">
      <c r="B8" s="229"/>
      <c r="C8" s="230"/>
      <c r="F8" s="239" t="s">
        <v>283</v>
      </c>
      <c r="G8" s="240" t="s">
        <v>879</v>
      </c>
      <c r="H8" s="692"/>
    </row>
    <row r="9" spans="2:8" x14ac:dyDescent="0.2">
      <c r="B9" s="229" t="s">
        <v>819</v>
      </c>
      <c r="C9" s="230" t="s">
        <v>821</v>
      </c>
      <c r="D9" s="231"/>
      <c r="F9" s="234" t="s">
        <v>284</v>
      </c>
      <c r="G9" s="235" t="s">
        <v>900</v>
      </c>
      <c r="H9" s="693" t="s">
        <v>890</v>
      </c>
    </row>
    <row r="10" spans="2:8" x14ac:dyDescent="0.2">
      <c r="B10" s="229" t="s">
        <v>819</v>
      </c>
      <c r="C10" s="230" t="s">
        <v>824</v>
      </c>
      <c r="D10" s="231"/>
      <c r="F10" s="236" t="s">
        <v>811</v>
      </c>
      <c r="G10" s="237" t="s">
        <v>939</v>
      </c>
      <c r="H10" s="694"/>
    </row>
    <row r="11" spans="2:8" x14ac:dyDescent="0.2">
      <c r="B11" s="229" t="s">
        <v>819</v>
      </c>
      <c r="C11" s="230" t="s">
        <v>940</v>
      </c>
      <c r="D11" s="241"/>
      <c r="F11" s="236" t="s">
        <v>812</v>
      </c>
      <c r="G11" s="237" t="s">
        <v>881</v>
      </c>
      <c r="H11" s="694"/>
    </row>
    <row r="12" spans="2:8" ht="13.5" thickBot="1" x14ac:dyDescent="0.25">
      <c r="B12" s="229"/>
      <c r="C12" s="16" t="s">
        <v>825</v>
      </c>
      <c r="D12" s="241"/>
      <c r="F12" s="239" t="s">
        <v>813</v>
      </c>
      <c r="G12" s="240" t="s">
        <v>901</v>
      </c>
      <c r="H12" s="695"/>
    </row>
    <row r="13" spans="2:8" x14ac:dyDescent="0.2">
      <c r="B13" s="229" t="s">
        <v>819</v>
      </c>
      <c r="C13" s="230" t="s">
        <v>826</v>
      </c>
      <c r="D13" s="242"/>
      <c r="F13" s="234" t="s">
        <v>814</v>
      </c>
      <c r="G13" s="235" t="s">
        <v>899</v>
      </c>
      <c r="H13" s="696" t="s">
        <v>889</v>
      </c>
    </row>
    <row r="14" spans="2:8" x14ac:dyDescent="0.2">
      <c r="F14" s="236" t="s">
        <v>841</v>
      </c>
      <c r="G14" s="237" t="s">
        <v>902</v>
      </c>
      <c r="H14" s="697"/>
    </row>
    <row r="15" spans="2:8" x14ac:dyDescent="0.2">
      <c r="C15" s="16" t="s">
        <v>821</v>
      </c>
      <c r="D15" s="243"/>
      <c r="F15" s="236" t="s">
        <v>885</v>
      </c>
      <c r="G15" s="237" t="s">
        <v>898</v>
      </c>
      <c r="H15" s="697"/>
    </row>
    <row r="16" spans="2:8" x14ac:dyDescent="0.2">
      <c r="C16" s="16" t="s">
        <v>824</v>
      </c>
      <c r="D16" s="243"/>
      <c r="F16" s="236" t="s">
        <v>886</v>
      </c>
      <c r="G16" s="237" t="s">
        <v>903</v>
      </c>
      <c r="H16" s="697"/>
    </row>
    <row r="17" spans="3:8" x14ac:dyDescent="0.2">
      <c r="C17" s="16" t="s">
        <v>940</v>
      </c>
      <c r="D17" s="244"/>
      <c r="F17" s="236" t="s">
        <v>887</v>
      </c>
      <c r="G17" s="237" t="s">
        <v>880</v>
      </c>
      <c r="H17" s="697"/>
    </row>
    <row r="18" spans="3:8" ht="13.5" thickBot="1" x14ac:dyDescent="0.25">
      <c r="C18" s="16" t="s">
        <v>825</v>
      </c>
      <c r="D18" s="244"/>
      <c r="F18" s="239" t="s">
        <v>888</v>
      </c>
      <c r="G18" s="240" t="s">
        <v>941</v>
      </c>
      <c r="H18" s="698"/>
    </row>
    <row r="19" spans="3:8" x14ac:dyDescent="0.2">
      <c r="C19" s="16" t="s">
        <v>826</v>
      </c>
      <c r="D19" s="243"/>
      <c r="F19" s="234" t="s">
        <v>894</v>
      </c>
      <c r="G19" s="235" t="s">
        <v>942</v>
      </c>
      <c r="H19" s="699" t="s">
        <v>891</v>
      </c>
    </row>
    <row r="20" spans="3:8" x14ac:dyDescent="0.2">
      <c r="F20" s="236" t="s">
        <v>895</v>
      </c>
      <c r="G20" s="247" t="s">
        <v>882</v>
      </c>
      <c r="H20" s="700"/>
    </row>
    <row r="21" spans="3:8" x14ac:dyDescent="0.2">
      <c r="F21" s="236" t="s">
        <v>896</v>
      </c>
      <c r="G21" s="237" t="s">
        <v>927</v>
      </c>
      <c r="H21" s="700"/>
    </row>
    <row r="22" spans="3:8" x14ac:dyDescent="0.2">
      <c r="C22" s="245" t="s">
        <v>827</v>
      </c>
      <c r="F22" s="236" t="s">
        <v>865</v>
      </c>
      <c r="G22" s="237" t="s">
        <v>883</v>
      </c>
      <c r="H22" s="700"/>
    </row>
    <row r="23" spans="3:8" x14ac:dyDescent="0.2">
      <c r="F23" s="236" t="s">
        <v>866</v>
      </c>
      <c r="G23" s="237" t="s">
        <v>926</v>
      </c>
      <c r="H23" s="700"/>
    </row>
    <row r="24" spans="3:8" ht="13.5" thickBot="1" x14ac:dyDescent="0.25">
      <c r="F24" s="239" t="s">
        <v>868</v>
      </c>
      <c r="G24" s="240" t="s">
        <v>884</v>
      </c>
      <c r="H24" s="701"/>
    </row>
    <row r="25" spans="3:8" x14ac:dyDescent="0.2">
      <c r="F25" s="234" t="s">
        <v>897</v>
      </c>
      <c r="G25" s="246" t="s">
        <v>943</v>
      </c>
      <c r="H25" s="686" t="s">
        <v>956</v>
      </c>
    </row>
    <row r="26" spans="3:8" x14ac:dyDescent="0.2">
      <c r="F26" s="236" t="s">
        <v>869</v>
      </c>
      <c r="G26" s="247" t="s">
        <v>925</v>
      </c>
      <c r="H26" s="687"/>
    </row>
    <row r="27" spans="3:8" ht="13.5" thickBot="1" x14ac:dyDescent="0.25">
      <c r="F27" s="239" t="s">
        <v>924</v>
      </c>
      <c r="G27" s="248" t="s">
        <v>867</v>
      </c>
      <c r="H27" s="688"/>
    </row>
    <row r="28" spans="3:8" ht="39" thickBot="1" x14ac:dyDescent="0.25">
      <c r="F28" s="867" t="s">
        <v>985</v>
      </c>
      <c r="G28" s="868" t="s">
        <v>986</v>
      </c>
      <c r="H28" s="866" t="s">
        <v>986</v>
      </c>
    </row>
  </sheetData>
  <mergeCells count="6">
    <mergeCell ref="H25:H27"/>
    <mergeCell ref="F1:H1"/>
    <mergeCell ref="H4:H8"/>
    <mergeCell ref="H9:H12"/>
    <mergeCell ref="H13:H18"/>
    <mergeCell ref="H19:H24"/>
  </mergeCells>
  <dataValidations count="4">
    <dataValidation type="list" allowBlank="1" showInputMessage="1" showErrorMessage="1" sqref="D5">
      <formula1>"Semestral,Anual"</formula1>
    </dataValidation>
    <dataValidation type="list" allowBlank="1" showInputMessage="1" showErrorMessage="1" sqref="D4">
      <formula1>"2019,2020,2021,2022,2023,2024,2025"</formula1>
    </dataValidation>
    <dataValidation type="whole" allowBlank="1" showInputMessage="1" showErrorMessage="1" sqref="D11:D12 D17:D18">
      <formula1>0</formula1>
      <formula2>99999999</formula2>
    </dataValidation>
    <dataValidation type="list" allowBlank="1" showInputMessage="1" showErrorMessage="1" sqref="D3">
      <formula1>"CAESS,DELSUR,AESCLESA,EEO,DEUSEM,EDESAL,BYD,ABRUZZO"</formula1>
    </dataValidation>
  </dataValidations>
  <hyperlinks>
    <hyperlink ref="F3" location="'C01'!A1" display="C01"/>
    <hyperlink ref="F4" location="'C02'!A1" display="C02"/>
    <hyperlink ref="F5" location="'C03'!A1" display="C03"/>
    <hyperlink ref="F6" location="'C04'!A1" display="C04"/>
    <hyperlink ref="F7" location="'C05'!A1" display="C05"/>
    <hyperlink ref="F8" location="'C06'!A1" display="C06"/>
    <hyperlink ref="F9" location="'C07'!A1" display="C07"/>
    <hyperlink ref="F10" location="'C08'!A1" display="C08"/>
    <hyperlink ref="F11" location="'C09'!A1" display="C09"/>
    <hyperlink ref="F12" location="'C10'!A1" display="C10"/>
    <hyperlink ref="F13" location="'C11'!A1" display="C11"/>
    <hyperlink ref="F14" location="'C12'!A1" display="C12"/>
    <hyperlink ref="F15" location="'C13'!A1" display="C13"/>
    <hyperlink ref="F16" location="'C14'!A1" display="C14"/>
    <hyperlink ref="F17" location="'C15'!A1" display="C15"/>
    <hyperlink ref="F18" location="'C16'!A1" display="C16"/>
    <hyperlink ref="F19" location="'C17'!A1" display="C17"/>
    <hyperlink ref="F20" location="'C18'!A1" display="C18"/>
    <hyperlink ref="F22" location="'C20'!A1" display="C20"/>
    <hyperlink ref="F23" location="'C21'!A1" display="C21"/>
    <hyperlink ref="F24" location="'C22'!A1" display="C22"/>
    <hyperlink ref="F25" location="'C23'!A1" display="C23"/>
    <hyperlink ref="F26" location="'C24'!A1" display="C24"/>
    <hyperlink ref="F27" location="'C25'!A1" display="C25"/>
    <hyperlink ref="F21" location="'C19'!A1" display="C19"/>
    <hyperlink ref="F28" location="'C23'!A1" display="C2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N44"/>
  <sheetViews>
    <sheetView workbookViewId="0">
      <selection activeCell="I32" sqref="I32"/>
    </sheetView>
  </sheetViews>
  <sheetFormatPr baseColWidth="10" defaultRowHeight="12.75" x14ac:dyDescent="0.2"/>
  <sheetData>
    <row r="1" spans="1:14" ht="15" x14ac:dyDescent="0.2">
      <c r="A1" s="704" t="str">
        <f>"Empresa "&amp; Datos_Generales!D3</f>
        <v xml:space="preserve">Empresa </v>
      </c>
      <c r="B1" s="704"/>
      <c r="C1" s="704"/>
      <c r="D1" s="704"/>
      <c r="E1" s="704"/>
      <c r="F1" s="704"/>
      <c r="G1" s="704"/>
      <c r="H1" s="704"/>
      <c r="I1" s="704"/>
      <c r="J1" s="704"/>
      <c r="K1" s="704"/>
      <c r="L1" s="704"/>
      <c r="M1" s="704"/>
      <c r="N1" s="704"/>
    </row>
    <row r="2" spans="1:14" ht="15" x14ac:dyDescent="0.2">
      <c r="A2" s="704" t="str">
        <f>"Cuadro 09: Venta de Energía Eléctrica en US$/kWh comercializados desagregada por categoria tarifaria, " &amp; Datos_Generales!D4</f>
        <v xml:space="preserve">Cuadro 09: Venta de Energía Eléctrica en US$/kWh comercializados desagregada por categoria tarifaria, </v>
      </c>
      <c r="B2" s="704"/>
      <c r="C2" s="704"/>
      <c r="D2" s="704"/>
      <c r="E2" s="704"/>
      <c r="F2" s="704"/>
      <c r="G2" s="704"/>
      <c r="H2" s="704"/>
      <c r="I2" s="704"/>
      <c r="J2" s="704"/>
      <c r="K2" s="704"/>
      <c r="L2" s="704"/>
      <c r="M2" s="704"/>
      <c r="N2" s="704"/>
    </row>
    <row r="3" spans="1:14" x14ac:dyDescent="0.2">
      <c r="A3" s="335" t="s">
        <v>12</v>
      </c>
      <c r="B3" s="325" t="s">
        <v>46</v>
      </c>
      <c r="C3" s="325" t="s">
        <v>221</v>
      </c>
      <c r="D3" s="325" t="s">
        <v>222</v>
      </c>
      <c r="E3" s="325" t="s">
        <v>223</v>
      </c>
      <c r="F3" s="325" t="s">
        <v>224</v>
      </c>
      <c r="G3" s="325" t="s">
        <v>225</v>
      </c>
      <c r="H3" s="325" t="s">
        <v>226</v>
      </c>
      <c r="I3" s="325" t="s">
        <v>227</v>
      </c>
      <c r="J3" s="325" t="s">
        <v>228</v>
      </c>
      <c r="K3" s="325" t="s">
        <v>229</v>
      </c>
      <c r="L3" s="325" t="s">
        <v>230</v>
      </c>
      <c r="M3" s="325" t="s">
        <v>231</v>
      </c>
      <c r="N3" s="326" t="s">
        <v>19</v>
      </c>
    </row>
    <row r="4" spans="1:14" x14ac:dyDescent="0.2">
      <c r="A4" s="710" t="s">
        <v>21</v>
      </c>
      <c r="B4" s="711"/>
      <c r="C4" s="711"/>
      <c r="D4" s="711"/>
      <c r="E4" s="711"/>
      <c r="F4" s="711"/>
      <c r="G4" s="711"/>
      <c r="H4" s="711"/>
      <c r="I4" s="711"/>
      <c r="J4" s="711"/>
      <c r="K4" s="711"/>
      <c r="L4" s="711"/>
      <c r="M4" s="711"/>
      <c r="N4" s="712"/>
    </row>
    <row r="5" spans="1:14" x14ac:dyDescent="0.2">
      <c r="A5" s="278" t="s">
        <v>947</v>
      </c>
      <c r="B5" s="327"/>
      <c r="C5" s="327"/>
      <c r="D5" s="327"/>
      <c r="E5" s="327"/>
      <c r="F5" s="327"/>
      <c r="G5" s="327"/>
      <c r="H5" s="327"/>
      <c r="I5" s="327"/>
      <c r="J5" s="327"/>
      <c r="K5" s="327"/>
      <c r="L5" s="327"/>
      <c r="M5" s="327"/>
      <c r="N5" s="328"/>
    </row>
    <row r="6" spans="1:14" x14ac:dyDescent="0.2">
      <c r="A6" s="295" t="s">
        <v>232</v>
      </c>
      <c r="B6" s="327"/>
      <c r="C6" s="327"/>
      <c r="D6" s="327"/>
      <c r="E6" s="327"/>
      <c r="F6" s="327"/>
      <c r="G6" s="327"/>
      <c r="H6" s="327"/>
      <c r="I6" s="327"/>
      <c r="J6" s="327"/>
      <c r="K6" s="327"/>
      <c r="L6" s="327"/>
      <c r="M6" s="327"/>
      <c r="N6" s="328"/>
    </row>
    <row r="7" spans="1:14" x14ac:dyDescent="0.2">
      <c r="A7" s="295" t="s">
        <v>233</v>
      </c>
      <c r="B7" s="164">
        <v>0</v>
      </c>
      <c r="C7" s="165">
        <v>0</v>
      </c>
      <c r="D7" s="165">
        <v>0</v>
      </c>
      <c r="E7" s="165">
        <v>0</v>
      </c>
      <c r="F7" s="165">
        <v>0</v>
      </c>
      <c r="G7" s="165">
        <v>0</v>
      </c>
      <c r="H7" s="165">
        <v>0</v>
      </c>
      <c r="I7" s="165">
        <v>0</v>
      </c>
      <c r="J7" s="165">
        <v>0</v>
      </c>
      <c r="K7" s="165">
        <v>0</v>
      </c>
      <c r="L7" s="165">
        <v>0</v>
      </c>
      <c r="M7" s="166">
        <v>0</v>
      </c>
      <c r="N7" s="329">
        <f>SUM(B7:M7)</f>
        <v>0</v>
      </c>
    </row>
    <row r="8" spans="1:14" x14ac:dyDescent="0.2">
      <c r="A8" s="288" t="s">
        <v>948</v>
      </c>
      <c r="B8" s="167">
        <v>0</v>
      </c>
      <c r="C8" s="168">
        <v>0</v>
      </c>
      <c r="D8" s="168">
        <v>0</v>
      </c>
      <c r="E8" s="168">
        <v>0</v>
      </c>
      <c r="F8" s="168">
        <v>0</v>
      </c>
      <c r="G8" s="168">
        <v>0</v>
      </c>
      <c r="H8" s="168">
        <v>0</v>
      </c>
      <c r="I8" s="168">
        <v>0</v>
      </c>
      <c r="J8" s="168">
        <v>0</v>
      </c>
      <c r="K8" s="168">
        <v>0</v>
      </c>
      <c r="L8" s="168">
        <v>0</v>
      </c>
      <c r="M8" s="169">
        <v>0</v>
      </c>
      <c r="N8" s="329">
        <f t="shared" ref="N8:N44" si="0">SUM(B8:M8)</f>
        <v>0</v>
      </c>
    </row>
    <row r="9" spans="1:14" x14ac:dyDescent="0.2">
      <c r="A9" s="288" t="s">
        <v>949</v>
      </c>
      <c r="B9" s="167">
        <v>0</v>
      </c>
      <c r="C9" s="168">
        <v>0</v>
      </c>
      <c r="D9" s="168">
        <v>0</v>
      </c>
      <c r="E9" s="168">
        <v>0</v>
      </c>
      <c r="F9" s="168">
        <v>0</v>
      </c>
      <c r="G9" s="168">
        <v>0</v>
      </c>
      <c r="H9" s="168">
        <v>0</v>
      </c>
      <c r="I9" s="168">
        <v>0</v>
      </c>
      <c r="J9" s="168">
        <v>0</v>
      </c>
      <c r="K9" s="168">
        <v>0</v>
      </c>
      <c r="L9" s="168">
        <v>0</v>
      </c>
      <c r="M9" s="169">
        <v>0</v>
      </c>
      <c r="N9" s="329">
        <f t="shared" si="0"/>
        <v>0</v>
      </c>
    </row>
    <row r="10" spans="1:14" x14ac:dyDescent="0.2">
      <c r="A10" s="288" t="s">
        <v>950</v>
      </c>
      <c r="B10" s="167">
        <v>0</v>
      </c>
      <c r="C10" s="168">
        <v>0</v>
      </c>
      <c r="D10" s="168">
        <v>0</v>
      </c>
      <c r="E10" s="168">
        <v>0</v>
      </c>
      <c r="F10" s="168">
        <v>0</v>
      </c>
      <c r="G10" s="168">
        <v>0</v>
      </c>
      <c r="H10" s="168">
        <v>0</v>
      </c>
      <c r="I10" s="168">
        <v>0</v>
      </c>
      <c r="J10" s="168">
        <v>0</v>
      </c>
      <c r="K10" s="168">
        <v>0</v>
      </c>
      <c r="L10" s="168">
        <v>0</v>
      </c>
      <c r="M10" s="169">
        <v>0</v>
      </c>
      <c r="N10" s="329">
        <f t="shared" si="0"/>
        <v>0</v>
      </c>
    </row>
    <row r="11" spans="1:14" x14ac:dyDescent="0.2">
      <c r="A11" s="288" t="s">
        <v>951</v>
      </c>
      <c r="B11" s="167">
        <v>0</v>
      </c>
      <c r="C11" s="168">
        <v>0</v>
      </c>
      <c r="D11" s="168">
        <v>0</v>
      </c>
      <c r="E11" s="168">
        <v>0</v>
      </c>
      <c r="F11" s="168">
        <v>0</v>
      </c>
      <c r="G11" s="168">
        <v>0</v>
      </c>
      <c r="H11" s="168">
        <v>0</v>
      </c>
      <c r="I11" s="168">
        <v>0</v>
      </c>
      <c r="J11" s="168">
        <v>0</v>
      </c>
      <c r="K11" s="168">
        <v>0</v>
      </c>
      <c r="L11" s="168">
        <v>0</v>
      </c>
      <c r="M11" s="169">
        <v>0</v>
      </c>
      <c r="N11" s="329">
        <f t="shared" si="0"/>
        <v>0</v>
      </c>
    </row>
    <row r="12" spans="1:14" x14ac:dyDescent="0.2">
      <c r="A12" s="288" t="s">
        <v>952</v>
      </c>
      <c r="B12" s="176">
        <v>0</v>
      </c>
      <c r="C12" s="177">
        <v>0</v>
      </c>
      <c r="D12" s="177">
        <v>0</v>
      </c>
      <c r="E12" s="177">
        <v>0</v>
      </c>
      <c r="F12" s="177">
        <v>0</v>
      </c>
      <c r="G12" s="177">
        <v>0</v>
      </c>
      <c r="H12" s="177">
        <v>0</v>
      </c>
      <c r="I12" s="177">
        <v>0</v>
      </c>
      <c r="J12" s="177">
        <v>0</v>
      </c>
      <c r="K12" s="177">
        <v>0</v>
      </c>
      <c r="L12" s="177">
        <v>0</v>
      </c>
      <c r="M12" s="178">
        <v>0</v>
      </c>
      <c r="N12" s="330">
        <f t="shared" si="0"/>
        <v>0</v>
      </c>
    </row>
    <row r="13" spans="1:14" x14ac:dyDescent="0.2">
      <c r="A13" s="319" t="s">
        <v>234</v>
      </c>
      <c r="B13" s="319">
        <f t="shared" ref="B13:M13" si="1">SUM(B7:B12)</f>
        <v>0</v>
      </c>
      <c r="C13" s="319">
        <f t="shared" si="1"/>
        <v>0</v>
      </c>
      <c r="D13" s="319">
        <f t="shared" si="1"/>
        <v>0</v>
      </c>
      <c r="E13" s="319">
        <f t="shared" si="1"/>
        <v>0</v>
      </c>
      <c r="F13" s="319">
        <f t="shared" si="1"/>
        <v>0</v>
      </c>
      <c r="G13" s="319">
        <f t="shared" si="1"/>
        <v>0</v>
      </c>
      <c r="H13" s="319">
        <f t="shared" si="1"/>
        <v>0</v>
      </c>
      <c r="I13" s="319">
        <f t="shared" si="1"/>
        <v>0</v>
      </c>
      <c r="J13" s="319">
        <f t="shared" si="1"/>
        <v>0</v>
      </c>
      <c r="K13" s="319">
        <f t="shared" si="1"/>
        <v>0</v>
      </c>
      <c r="L13" s="319">
        <f t="shared" si="1"/>
        <v>0</v>
      </c>
      <c r="M13" s="319">
        <f t="shared" si="1"/>
        <v>0</v>
      </c>
      <c r="N13" s="319">
        <f t="shared" si="0"/>
        <v>0</v>
      </c>
    </row>
    <row r="14" spans="1:14" x14ac:dyDescent="0.2">
      <c r="A14" s="288" t="s">
        <v>13</v>
      </c>
      <c r="B14" s="179">
        <v>0</v>
      </c>
      <c r="C14" s="180">
        <v>0</v>
      </c>
      <c r="D14" s="180">
        <v>0</v>
      </c>
      <c r="E14" s="180">
        <v>0</v>
      </c>
      <c r="F14" s="180">
        <v>0</v>
      </c>
      <c r="G14" s="180">
        <v>0</v>
      </c>
      <c r="H14" s="180">
        <v>0</v>
      </c>
      <c r="I14" s="180">
        <v>0</v>
      </c>
      <c r="J14" s="180">
        <v>0</v>
      </c>
      <c r="K14" s="180">
        <v>0</v>
      </c>
      <c r="L14" s="180">
        <v>0</v>
      </c>
      <c r="M14" s="181">
        <v>0</v>
      </c>
      <c r="N14" s="331">
        <f t="shared" si="0"/>
        <v>0</v>
      </c>
    </row>
    <row r="15" spans="1:14" x14ac:dyDescent="0.2">
      <c r="A15" s="295" t="s">
        <v>14</v>
      </c>
      <c r="B15" s="167">
        <v>0</v>
      </c>
      <c r="C15" s="168">
        <v>0</v>
      </c>
      <c r="D15" s="168">
        <v>0</v>
      </c>
      <c r="E15" s="168">
        <v>0</v>
      </c>
      <c r="F15" s="168">
        <v>0</v>
      </c>
      <c r="G15" s="168">
        <v>0</v>
      </c>
      <c r="H15" s="168">
        <v>0</v>
      </c>
      <c r="I15" s="168">
        <v>0</v>
      </c>
      <c r="J15" s="168">
        <v>0</v>
      </c>
      <c r="K15" s="168">
        <v>0</v>
      </c>
      <c r="L15" s="168">
        <v>0</v>
      </c>
      <c r="M15" s="169">
        <v>0</v>
      </c>
      <c r="N15" s="329">
        <f t="shared" si="0"/>
        <v>0</v>
      </c>
    </row>
    <row r="16" spans="1:14" x14ac:dyDescent="0.2">
      <c r="A16" s="295" t="s">
        <v>22</v>
      </c>
      <c r="B16" s="170">
        <v>0</v>
      </c>
      <c r="C16" s="171">
        <v>0</v>
      </c>
      <c r="D16" s="171">
        <v>0</v>
      </c>
      <c r="E16" s="171">
        <v>0</v>
      </c>
      <c r="F16" s="171">
        <v>0</v>
      </c>
      <c r="G16" s="171">
        <v>0</v>
      </c>
      <c r="H16" s="171">
        <v>0</v>
      </c>
      <c r="I16" s="171">
        <v>0</v>
      </c>
      <c r="J16" s="171">
        <v>0</v>
      </c>
      <c r="K16" s="171">
        <v>0</v>
      </c>
      <c r="L16" s="171">
        <v>0</v>
      </c>
      <c r="M16" s="172">
        <v>0</v>
      </c>
      <c r="N16" s="329">
        <f t="shared" si="0"/>
        <v>0</v>
      </c>
    </row>
    <row r="17" spans="1:14" x14ac:dyDescent="0.2">
      <c r="A17" s="319" t="s">
        <v>871</v>
      </c>
      <c r="B17" s="319">
        <f t="shared" ref="B17:M17" si="2">SUM(B13:B16)</f>
        <v>0</v>
      </c>
      <c r="C17" s="319">
        <f t="shared" si="2"/>
        <v>0</v>
      </c>
      <c r="D17" s="319">
        <f t="shared" si="2"/>
        <v>0</v>
      </c>
      <c r="E17" s="319">
        <f t="shared" si="2"/>
        <v>0</v>
      </c>
      <c r="F17" s="319">
        <f t="shared" si="2"/>
        <v>0</v>
      </c>
      <c r="G17" s="319">
        <f t="shared" si="2"/>
        <v>0</v>
      </c>
      <c r="H17" s="319">
        <f t="shared" si="2"/>
        <v>0</v>
      </c>
      <c r="I17" s="319">
        <f t="shared" si="2"/>
        <v>0</v>
      </c>
      <c r="J17" s="319">
        <f t="shared" si="2"/>
        <v>0</v>
      </c>
      <c r="K17" s="319">
        <f t="shared" si="2"/>
        <v>0</v>
      </c>
      <c r="L17" s="319">
        <f t="shared" si="2"/>
        <v>0</v>
      </c>
      <c r="M17" s="319">
        <f t="shared" si="2"/>
        <v>0</v>
      </c>
      <c r="N17" s="319">
        <f t="shared" si="0"/>
        <v>0</v>
      </c>
    </row>
    <row r="18" spans="1:14" x14ac:dyDescent="0.2">
      <c r="A18" s="295" t="s">
        <v>953</v>
      </c>
      <c r="B18" s="327"/>
      <c r="C18" s="327"/>
      <c r="D18" s="327"/>
      <c r="E18" s="327"/>
      <c r="F18" s="327"/>
      <c r="G18" s="327"/>
      <c r="H18" s="327"/>
      <c r="I18" s="327"/>
      <c r="J18" s="327"/>
      <c r="K18" s="327"/>
      <c r="L18" s="327"/>
      <c r="M18" s="327"/>
      <c r="N18" s="328"/>
    </row>
    <row r="19" spans="1:14" x14ac:dyDescent="0.2">
      <c r="A19" s="295" t="s">
        <v>15</v>
      </c>
      <c r="B19" s="164">
        <v>0</v>
      </c>
      <c r="C19" s="165">
        <v>0</v>
      </c>
      <c r="D19" s="165">
        <v>0</v>
      </c>
      <c r="E19" s="165">
        <v>0</v>
      </c>
      <c r="F19" s="165">
        <v>0</v>
      </c>
      <c r="G19" s="165">
        <v>0</v>
      </c>
      <c r="H19" s="165">
        <v>0</v>
      </c>
      <c r="I19" s="165">
        <v>0</v>
      </c>
      <c r="J19" s="165">
        <v>0</v>
      </c>
      <c r="K19" s="165">
        <v>0</v>
      </c>
      <c r="L19" s="165">
        <v>0</v>
      </c>
      <c r="M19" s="166">
        <v>0</v>
      </c>
      <c r="N19" s="329">
        <f t="shared" si="0"/>
        <v>0</v>
      </c>
    </row>
    <row r="20" spans="1:14" x14ac:dyDescent="0.2">
      <c r="A20" s="288" t="s">
        <v>16</v>
      </c>
      <c r="B20" s="167">
        <v>0</v>
      </c>
      <c r="C20" s="168">
        <v>0</v>
      </c>
      <c r="D20" s="168">
        <v>0</v>
      </c>
      <c r="E20" s="168">
        <v>0</v>
      </c>
      <c r="F20" s="168">
        <v>0</v>
      </c>
      <c r="G20" s="168">
        <v>0</v>
      </c>
      <c r="H20" s="168">
        <v>0</v>
      </c>
      <c r="I20" s="168">
        <v>0</v>
      </c>
      <c r="J20" s="168">
        <v>0</v>
      </c>
      <c r="K20" s="168">
        <v>0</v>
      </c>
      <c r="L20" s="168">
        <v>0</v>
      </c>
      <c r="M20" s="169">
        <v>0</v>
      </c>
      <c r="N20" s="329">
        <f t="shared" si="0"/>
        <v>0</v>
      </c>
    </row>
    <row r="21" spans="1:14" x14ac:dyDescent="0.2">
      <c r="A21" s="288" t="s">
        <v>17</v>
      </c>
      <c r="B21" s="167">
        <v>0</v>
      </c>
      <c r="C21" s="168">
        <v>0</v>
      </c>
      <c r="D21" s="168">
        <v>0</v>
      </c>
      <c r="E21" s="168">
        <v>0</v>
      </c>
      <c r="F21" s="168">
        <v>0</v>
      </c>
      <c r="G21" s="168">
        <v>0</v>
      </c>
      <c r="H21" s="168">
        <v>0</v>
      </c>
      <c r="I21" s="168">
        <v>0</v>
      </c>
      <c r="J21" s="168">
        <v>0</v>
      </c>
      <c r="K21" s="168">
        <v>0</v>
      </c>
      <c r="L21" s="168">
        <v>0</v>
      </c>
      <c r="M21" s="169">
        <v>0</v>
      </c>
      <c r="N21" s="329">
        <f t="shared" si="0"/>
        <v>0</v>
      </c>
    </row>
    <row r="22" spans="1:14" x14ac:dyDescent="0.2">
      <c r="A22" s="295" t="s">
        <v>20</v>
      </c>
      <c r="B22" s="170">
        <v>0</v>
      </c>
      <c r="C22" s="171">
        <v>0</v>
      </c>
      <c r="D22" s="171">
        <v>0</v>
      </c>
      <c r="E22" s="171">
        <v>0</v>
      </c>
      <c r="F22" s="171">
        <v>0</v>
      </c>
      <c r="G22" s="171">
        <v>0</v>
      </c>
      <c r="H22" s="171">
        <v>0</v>
      </c>
      <c r="I22" s="171">
        <v>0</v>
      </c>
      <c r="J22" s="171">
        <v>0</v>
      </c>
      <c r="K22" s="171">
        <v>0</v>
      </c>
      <c r="L22" s="171">
        <v>0</v>
      </c>
      <c r="M22" s="172">
        <v>0</v>
      </c>
      <c r="N22" s="329">
        <f t="shared" si="0"/>
        <v>0</v>
      </c>
    </row>
    <row r="23" spans="1:14" x14ac:dyDescent="0.2">
      <c r="A23" s="319" t="s">
        <v>248</v>
      </c>
      <c r="B23" s="319">
        <f t="shared" ref="B23:M23" si="3">SUM(B19:B22)</f>
        <v>0</v>
      </c>
      <c r="C23" s="319">
        <f t="shared" si="3"/>
        <v>0</v>
      </c>
      <c r="D23" s="319">
        <f t="shared" si="3"/>
        <v>0</v>
      </c>
      <c r="E23" s="319">
        <f t="shared" si="3"/>
        <v>0</v>
      </c>
      <c r="F23" s="319">
        <f t="shared" si="3"/>
        <v>0</v>
      </c>
      <c r="G23" s="319">
        <f t="shared" si="3"/>
        <v>0</v>
      </c>
      <c r="H23" s="319">
        <f t="shared" si="3"/>
        <v>0</v>
      </c>
      <c r="I23" s="319">
        <f t="shared" si="3"/>
        <v>0</v>
      </c>
      <c r="J23" s="319">
        <f t="shared" si="3"/>
        <v>0</v>
      </c>
      <c r="K23" s="319">
        <f t="shared" si="3"/>
        <v>0</v>
      </c>
      <c r="L23" s="319">
        <f t="shared" si="3"/>
        <v>0</v>
      </c>
      <c r="M23" s="319">
        <f t="shared" si="3"/>
        <v>0</v>
      </c>
      <c r="N23" s="319">
        <f t="shared" si="0"/>
        <v>0</v>
      </c>
    </row>
    <row r="24" spans="1:14" x14ac:dyDescent="0.2">
      <c r="A24" s="278" t="s">
        <v>235</v>
      </c>
      <c r="B24" s="327"/>
      <c r="C24" s="327"/>
      <c r="D24" s="327"/>
      <c r="E24" s="327"/>
      <c r="F24" s="327"/>
      <c r="G24" s="327"/>
      <c r="H24" s="327"/>
      <c r="I24" s="327"/>
      <c r="J24" s="327"/>
      <c r="K24" s="327"/>
      <c r="L24" s="327"/>
      <c r="M24" s="327"/>
      <c r="N24" s="328"/>
    </row>
    <row r="25" spans="1:14" x14ac:dyDescent="0.2">
      <c r="A25" s="295" t="s">
        <v>23</v>
      </c>
      <c r="B25" s="164">
        <v>0</v>
      </c>
      <c r="C25" s="165">
        <v>0</v>
      </c>
      <c r="D25" s="165">
        <v>0</v>
      </c>
      <c r="E25" s="165">
        <v>0</v>
      </c>
      <c r="F25" s="165">
        <v>0</v>
      </c>
      <c r="G25" s="165">
        <v>0</v>
      </c>
      <c r="H25" s="165">
        <v>0</v>
      </c>
      <c r="I25" s="165">
        <v>0</v>
      </c>
      <c r="J25" s="165">
        <v>0</v>
      </c>
      <c r="K25" s="165">
        <v>0</v>
      </c>
      <c r="L25" s="165">
        <v>0</v>
      </c>
      <c r="M25" s="166">
        <v>0</v>
      </c>
      <c r="N25" s="329">
        <f t="shared" si="0"/>
        <v>0</v>
      </c>
    </row>
    <row r="26" spans="1:14" x14ac:dyDescent="0.2">
      <c r="A26" s="295" t="s">
        <v>24</v>
      </c>
      <c r="B26" s="167">
        <v>0</v>
      </c>
      <c r="C26" s="168">
        <v>0</v>
      </c>
      <c r="D26" s="168">
        <v>0</v>
      </c>
      <c r="E26" s="168">
        <v>0</v>
      </c>
      <c r="F26" s="168">
        <v>0</v>
      </c>
      <c r="G26" s="168">
        <v>0</v>
      </c>
      <c r="H26" s="168">
        <v>0</v>
      </c>
      <c r="I26" s="168">
        <v>0</v>
      </c>
      <c r="J26" s="168">
        <v>0</v>
      </c>
      <c r="K26" s="168">
        <v>0</v>
      </c>
      <c r="L26" s="168">
        <v>0</v>
      </c>
      <c r="M26" s="169">
        <v>0</v>
      </c>
      <c r="N26" s="329">
        <f t="shared" si="0"/>
        <v>0</v>
      </c>
    </row>
    <row r="27" spans="1:14" x14ac:dyDescent="0.2">
      <c r="A27" s="295" t="s">
        <v>18</v>
      </c>
      <c r="B27" s="170">
        <v>0</v>
      </c>
      <c r="C27" s="171">
        <v>0</v>
      </c>
      <c r="D27" s="171">
        <v>0</v>
      </c>
      <c r="E27" s="171">
        <v>0</v>
      </c>
      <c r="F27" s="171">
        <v>0</v>
      </c>
      <c r="G27" s="171">
        <v>0</v>
      </c>
      <c r="H27" s="171">
        <v>0</v>
      </c>
      <c r="I27" s="171">
        <v>0</v>
      </c>
      <c r="J27" s="171">
        <v>0</v>
      </c>
      <c r="K27" s="171">
        <v>0</v>
      </c>
      <c r="L27" s="171">
        <v>0</v>
      </c>
      <c r="M27" s="172">
        <v>0</v>
      </c>
      <c r="N27" s="329">
        <f t="shared" si="0"/>
        <v>0</v>
      </c>
    </row>
    <row r="28" spans="1:14" x14ac:dyDescent="0.2">
      <c r="A28" s="293" t="s">
        <v>250</v>
      </c>
      <c r="B28" s="332">
        <f t="shared" ref="B28:M28" si="4">SUM(B25:B27)</f>
        <v>0</v>
      </c>
      <c r="C28" s="332">
        <f t="shared" si="4"/>
        <v>0</v>
      </c>
      <c r="D28" s="332">
        <f t="shared" si="4"/>
        <v>0</v>
      </c>
      <c r="E28" s="332">
        <f t="shared" si="4"/>
        <v>0</v>
      </c>
      <c r="F28" s="332">
        <f t="shared" si="4"/>
        <v>0</v>
      </c>
      <c r="G28" s="332">
        <f t="shared" si="4"/>
        <v>0</v>
      </c>
      <c r="H28" s="332">
        <f t="shared" si="4"/>
        <v>0</v>
      </c>
      <c r="I28" s="332">
        <f t="shared" si="4"/>
        <v>0</v>
      </c>
      <c r="J28" s="332">
        <f t="shared" si="4"/>
        <v>0</v>
      </c>
      <c r="K28" s="332">
        <f t="shared" si="4"/>
        <v>0</v>
      </c>
      <c r="L28" s="332">
        <f t="shared" si="4"/>
        <v>0</v>
      </c>
      <c r="M28" s="333">
        <f t="shared" si="4"/>
        <v>0</v>
      </c>
      <c r="N28" s="319">
        <f t="shared" si="0"/>
        <v>0</v>
      </c>
    </row>
    <row r="29" spans="1:14" x14ac:dyDescent="0.2">
      <c r="A29" s="293" t="s">
        <v>27</v>
      </c>
      <c r="B29" s="332">
        <f t="shared" ref="B29:M29" si="5">+B17+B23+B28</f>
        <v>0</v>
      </c>
      <c r="C29" s="332">
        <f t="shared" si="5"/>
        <v>0</v>
      </c>
      <c r="D29" s="332">
        <f t="shared" si="5"/>
        <v>0</v>
      </c>
      <c r="E29" s="332">
        <f t="shared" si="5"/>
        <v>0</v>
      </c>
      <c r="F29" s="332">
        <f t="shared" si="5"/>
        <v>0</v>
      </c>
      <c r="G29" s="332">
        <f t="shared" si="5"/>
        <v>0</v>
      </c>
      <c r="H29" s="332">
        <f t="shared" si="5"/>
        <v>0</v>
      </c>
      <c r="I29" s="332">
        <f t="shared" si="5"/>
        <v>0</v>
      </c>
      <c r="J29" s="332">
        <f t="shared" si="5"/>
        <v>0</v>
      </c>
      <c r="K29" s="332">
        <f t="shared" si="5"/>
        <v>0</v>
      </c>
      <c r="L29" s="332">
        <f t="shared" si="5"/>
        <v>0</v>
      </c>
      <c r="M29" s="333">
        <f t="shared" si="5"/>
        <v>0</v>
      </c>
      <c r="N29" s="319">
        <f t="shared" si="0"/>
        <v>0</v>
      </c>
    </row>
    <row r="30" spans="1:14" x14ac:dyDescent="0.2">
      <c r="A30" s="713" t="s">
        <v>236</v>
      </c>
      <c r="B30" s="714"/>
      <c r="C30" s="714"/>
      <c r="D30" s="714"/>
      <c r="E30" s="714"/>
      <c r="F30" s="714"/>
      <c r="G30" s="714"/>
      <c r="H30" s="714"/>
      <c r="I30" s="714"/>
      <c r="J30" s="714"/>
      <c r="K30" s="714"/>
      <c r="L30" s="714"/>
      <c r="M30" s="714"/>
      <c r="N30" s="715"/>
    </row>
    <row r="31" spans="1:14" x14ac:dyDescent="0.2">
      <c r="A31" s="278" t="s">
        <v>954</v>
      </c>
      <c r="B31" s="327"/>
      <c r="C31" s="327"/>
      <c r="D31" s="327"/>
      <c r="E31" s="327"/>
      <c r="F31" s="327"/>
      <c r="G31" s="327"/>
      <c r="H31" s="327"/>
      <c r="I31" s="327"/>
      <c r="J31" s="327"/>
      <c r="K31" s="327"/>
      <c r="L31" s="327"/>
      <c r="M31" s="327"/>
      <c r="N31" s="328"/>
    </row>
    <row r="32" spans="1:14" x14ac:dyDescent="0.2">
      <c r="A32" s="295" t="s">
        <v>237</v>
      </c>
      <c r="B32" s="164">
        <v>0</v>
      </c>
      <c r="C32" s="165">
        <v>0</v>
      </c>
      <c r="D32" s="165">
        <v>0</v>
      </c>
      <c r="E32" s="165">
        <v>0</v>
      </c>
      <c r="F32" s="165">
        <v>0</v>
      </c>
      <c r="G32" s="165">
        <v>0</v>
      </c>
      <c r="H32" s="165">
        <v>0</v>
      </c>
      <c r="I32" s="165">
        <v>0</v>
      </c>
      <c r="J32" s="165">
        <v>0</v>
      </c>
      <c r="K32" s="165">
        <v>0</v>
      </c>
      <c r="L32" s="165">
        <v>0</v>
      </c>
      <c r="M32" s="166">
        <v>0</v>
      </c>
      <c r="N32" s="334">
        <f t="shared" si="0"/>
        <v>0</v>
      </c>
    </row>
    <row r="33" spans="1:14" x14ac:dyDescent="0.2">
      <c r="A33" s="288" t="s">
        <v>238</v>
      </c>
      <c r="B33" s="167">
        <v>0</v>
      </c>
      <c r="C33" s="168">
        <v>0</v>
      </c>
      <c r="D33" s="168">
        <v>0</v>
      </c>
      <c r="E33" s="168">
        <v>0</v>
      </c>
      <c r="F33" s="168">
        <v>0</v>
      </c>
      <c r="G33" s="168">
        <v>0</v>
      </c>
      <c r="H33" s="168">
        <v>0</v>
      </c>
      <c r="I33" s="168">
        <v>0</v>
      </c>
      <c r="J33" s="168">
        <v>0</v>
      </c>
      <c r="K33" s="168">
        <v>0</v>
      </c>
      <c r="L33" s="168">
        <v>0</v>
      </c>
      <c r="M33" s="169">
        <v>0</v>
      </c>
      <c r="N33" s="334">
        <f t="shared" si="0"/>
        <v>0</v>
      </c>
    </row>
    <row r="34" spans="1:14" x14ac:dyDescent="0.2">
      <c r="A34" s="295" t="s">
        <v>239</v>
      </c>
      <c r="B34" s="167">
        <v>0</v>
      </c>
      <c r="C34" s="168">
        <v>0</v>
      </c>
      <c r="D34" s="168">
        <v>0</v>
      </c>
      <c r="E34" s="168">
        <v>0</v>
      </c>
      <c r="F34" s="168">
        <v>0</v>
      </c>
      <c r="G34" s="168">
        <v>0</v>
      </c>
      <c r="H34" s="168">
        <v>0</v>
      </c>
      <c r="I34" s="168">
        <v>0</v>
      </c>
      <c r="J34" s="168">
        <v>0</v>
      </c>
      <c r="K34" s="168">
        <v>0</v>
      </c>
      <c r="L34" s="168">
        <v>0</v>
      </c>
      <c r="M34" s="169">
        <v>0</v>
      </c>
      <c r="N34" s="334">
        <f t="shared" si="0"/>
        <v>0</v>
      </c>
    </row>
    <row r="35" spans="1:14" x14ac:dyDescent="0.2">
      <c r="A35" s="295" t="s">
        <v>240</v>
      </c>
      <c r="B35" s="170">
        <v>0</v>
      </c>
      <c r="C35" s="171">
        <v>0</v>
      </c>
      <c r="D35" s="171">
        <v>0</v>
      </c>
      <c r="E35" s="171">
        <v>0</v>
      </c>
      <c r="F35" s="171">
        <v>0</v>
      </c>
      <c r="G35" s="171">
        <v>0</v>
      </c>
      <c r="H35" s="171">
        <v>0</v>
      </c>
      <c r="I35" s="171">
        <v>0</v>
      </c>
      <c r="J35" s="171">
        <v>0</v>
      </c>
      <c r="K35" s="171">
        <v>0</v>
      </c>
      <c r="L35" s="171">
        <v>0</v>
      </c>
      <c r="M35" s="172">
        <v>0</v>
      </c>
      <c r="N35" s="334">
        <f t="shared" si="0"/>
        <v>0</v>
      </c>
    </row>
    <row r="36" spans="1:14" x14ac:dyDescent="0.2">
      <c r="A36" s="319" t="s">
        <v>872</v>
      </c>
      <c r="B36" s="319">
        <f t="shared" ref="B36:M36" si="6">SUM(B32:B35)</f>
        <v>0</v>
      </c>
      <c r="C36" s="319">
        <f t="shared" si="6"/>
        <v>0</v>
      </c>
      <c r="D36" s="319">
        <f t="shared" si="6"/>
        <v>0</v>
      </c>
      <c r="E36" s="319">
        <f t="shared" si="6"/>
        <v>0</v>
      </c>
      <c r="F36" s="319">
        <f t="shared" si="6"/>
        <v>0</v>
      </c>
      <c r="G36" s="319">
        <f t="shared" si="6"/>
        <v>0</v>
      </c>
      <c r="H36" s="319">
        <f t="shared" si="6"/>
        <v>0</v>
      </c>
      <c r="I36" s="319">
        <f t="shared" si="6"/>
        <v>0</v>
      </c>
      <c r="J36" s="319">
        <f t="shared" si="6"/>
        <v>0</v>
      </c>
      <c r="K36" s="319">
        <f t="shared" si="6"/>
        <v>0</v>
      </c>
      <c r="L36" s="319">
        <f t="shared" si="6"/>
        <v>0</v>
      </c>
      <c r="M36" s="319">
        <f t="shared" si="6"/>
        <v>0</v>
      </c>
      <c r="N36" s="319">
        <f t="shared" si="0"/>
        <v>0</v>
      </c>
    </row>
    <row r="37" spans="1:14" x14ac:dyDescent="0.2">
      <c r="A37" s="278" t="s">
        <v>241</v>
      </c>
      <c r="B37" s="327"/>
      <c r="C37" s="327"/>
      <c r="D37" s="327"/>
      <c r="E37" s="327"/>
      <c r="F37" s="327"/>
      <c r="G37" s="327"/>
      <c r="H37" s="327"/>
      <c r="I37" s="327"/>
      <c r="J37" s="327"/>
      <c r="K37" s="327"/>
      <c r="L37" s="327"/>
      <c r="M37" s="327"/>
      <c r="N37" s="328"/>
    </row>
    <row r="38" spans="1:14" x14ac:dyDescent="0.2">
      <c r="A38" s="295" t="s">
        <v>242</v>
      </c>
      <c r="B38" s="164">
        <v>0</v>
      </c>
      <c r="C38" s="165">
        <v>0</v>
      </c>
      <c r="D38" s="165">
        <v>0</v>
      </c>
      <c r="E38" s="165">
        <v>0</v>
      </c>
      <c r="F38" s="165">
        <v>0</v>
      </c>
      <c r="G38" s="165">
        <v>0</v>
      </c>
      <c r="H38" s="165">
        <v>0</v>
      </c>
      <c r="I38" s="165">
        <v>0</v>
      </c>
      <c r="J38" s="165">
        <v>0</v>
      </c>
      <c r="K38" s="165">
        <v>0</v>
      </c>
      <c r="L38" s="165">
        <v>0</v>
      </c>
      <c r="M38" s="166">
        <v>0</v>
      </c>
      <c r="N38" s="334">
        <f t="shared" si="0"/>
        <v>0</v>
      </c>
    </row>
    <row r="39" spans="1:14" x14ac:dyDescent="0.2">
      <c r="A39" s="295" t="s">
        <v>243</v>
      </c>
      <c r="B39" s="167">
        <v>0</v>
      </c>
      <c r="C39" s="168">
        <v>0</v>
      </c>
      <c r="D39" s="168">
        <v>0</v>
      </c>
      <c r="E39" s="168">
        <v>0</v>
      </c>
      <c r="F39" s="168">
        <v>0</v>
      </c>
      <c r="G39" s="168">
        <v>0</v>
      </c>
      <c r="H39" s="168">
        <v>0</v>
      </c>
      <c r="I39" s="168">
        <v>0</v>
      </c>
      <c r="J39" s="168">
        <v>0</v>
      </c>
      <c r="K39" s="168">
        <v>0</v>
      </c>
      <c r="L39" s="168">
        <v>0</v>
      </c>
      <c r="M39" s="169">
        <v>0</v>
      </c>
      <c r="N39" s="334">
        <f t="shared" si="0"/>
        <v>0</v>
      </c>
    </row>
    <row r="40" spans="1:14" x14ac:dyDescent="0.2">
      <c r="A40" s="295" t="s">
        <v>244</v>
      </c>
      <c r="B40" s="170">
        <v>0</v>
      </c>
      <c r="C40" s="171">
        <v>0</v>
      </c>
      <c r="D40" s="171">
        <v>0</v>
      </c>
      <c r="E40" s="171">
        <v>0</v>
      </c>
      <c r="F40" s="171">
        <v>0</v>
      </c>
      <c r="G40" s="171">
        <v>0</v>
      </c>
      <c r="H40" s="171">
        <v>0</v>
      </c>
      <c r="I40" s="171">
        <v>0</v>
      </c>
      <c r="J40" s="171">
        <v>0</v>
      </c>
      <c r="K40" s="171">
        <v>0</v>
      </c>
      <c r="L40" s="171">
        <v>0</v>
      </c>
      <c r="M40" s="172">
        <v>0</v>
      </c>
      <c r="N40" s="334">
        <f t="shared" si="0"/>
        <v>0</v>
      </c>
    </row>
    <row r="41" spans="1:14" x14ac:dyDescent="0.2">
      <c r="A41" s="319" t="s">
        <v>873</v>
      </c>
      <c r="B41" s="319">
        <f t="shared" ref="B41:M41" si="7">SUM(B38:B40)</f>
        <v>0</v>
      </c>
      <c r="C41" s="319">
        <f t="shared" si="7"/>
        <v>0</v>
      </c>
      <c r="D41" s="319">
        <f t="shared" si="7"/>
        <v>0</v>
      </c>
      <c r="E41" s="319">
        <f t="shared" si="7"/>
        <v>0</v>
      </c>
      <c r="F41" s="319">
        <f t="shared" si="7"/>
        <v>0</v>
      </c>
      <c r="G41" s="319">
        <f t="shared" si="7"/>
        <v>0</v>
      </c>
      <c r="H41" s="319">
        <f t="shared" si="7"/>
        <v>0</v>
      </c>
      <c r="I41" s="319">
        <f t="shared" si="7"/>
        <v>0</v>
      </c>
      <c r="J41" s="319">
        <f t="shared" si="7"/>
        <v>0</v>
      </c>
      <c r="K41" s="319">
        <f t="shared" si="7"/>
        <v>0</v>
      </c>
      <c r="L41" s="319">
        <f t="shared" si="7"/>
        <v>0</v>
      </c>
      <c r="M41" s="319">
        <f t="shared" si="7"/>
        <v>0</v>
      </c>
      <c r="N41" s="319">
        <f t="shared" si="0"/>
        <v>0</v>
      </c>
    </row>
    <row r="42" spans="1:14" x14ac:dyDescent="0.2">
      <c r="A42" s="319" t="s">
        <v>29</v>
      </c>
      <c r="B42" s="319">
        <f t="shared" ref="B42:M42" si="8">SUM(B41+B36)</f>
        <v>0</v>
      </c>
      <c r="C42" s="319">
        <f t="shared" si="8"/>
        <v>0</v>
      </c>
      <c r="D42" s="319">
        <f t="shared" si="8"/>
        <v>0</v>
      </c>
      <c r="E42" s="319">
        <f t="shared" si="8"/>
        <v>0</v>
      </c>
      <c r="F42" s="319">
        <f t="shared" si="8"/>
        <v>0</v>
      </c>
      <c r="G42" s="319">
        <f t="shared" si="8"/>
        <v>0</v>
      </c>
      <c r="H42" s="319">
        <f t="shared" si="8"/>
        <v>0</v>
      </c>
      <c r="I42" s="319">
        <f t="shared" si="8"/>
        <v>0</v>
      </c>
      <c r="J42" s="319">
        <f t="shared" si="8"/>
        <v>0</v>
      </c>
      <c r="K42" s="319">
        <f t="shared" si="8"/>
        <v>0</v>
      </c>
      <c r="L42" s="319">
        <f t="shared" si="8"/>
        <v>0</v>
      </c>
      <c r="M42" s="319">
        <f t="shared" si="8"/>
        <v>0</v>
      </c>
      <c r="N42" s="319">
        <f t="shared" si="0"/>
        <v>0</v>
      </c>
    </row>
    <row r="43" spans="1:14" x14ac:dyDescent="0.2">
      <c r="A43" s="282" t="s">
        <v>253</v>
      </c>
      <c r="B43" s="173">
        <v>0</v>
      </c>
      <c r="C43" s="174">
        <v>0</v>
      </c>
      <c r="D43" s="174">
        <v>0</v>
      </c>
      <c r="E43" s="174">
        <v>0</v>
      </c>
      <c r="F43" s="174">
        <v>0</v>
      </c>
      <c r="G43" s="174">
        <v>0</v>
      </c>
      <c r="H43" s="174">
        <v>0</v>
      </c>
      <c r="I43" s="174">
        <v>0</v>
      </c>
      <c r="J43" s="174">
        <v>0</v>
      </c>
      <c r="K43" s="174">
        <v>0</v>
      </c>
      <c r="L43" s="174">
        <v>0</v>
      </c>
      <c r="M43" s="175">
        <v>0</v>
      </c>
      <c r="N43" s="334">
        <f t="shared" si="0"/>
        <v>0</v>
      </c>
    </row>
    <row r="44" spans="1:14" x14ac:dyDescent="0.2">
      <c r="A44" s="319" t="s">
        <v>874</v>
      </c>
      <c r="B44" s="319">
        <f t="shared" ref="B44:M44" si="9">SUM(B29+B42+B43)</f>
        <v>0</v>
      </c>
      <c r="C44" s="319">
        <f t="shared" si="9"/>
        <v>0</v>
      </c>
      <c r="D44" s="319">
        <f t="shared" si="9"/>
        <v>0</v>
      </c>
      <c r="E44" s="319">
        <f t="shared" si="9"/>
        <v>0</v>
      </c>
      <c r="F44" s="319">
        <f t="shared" si="9"/>
        <v>0</v>
      </c>
      <c r="G44" s="319">
        <f t="shared" si="9"/>
        <v>0</v>
      </c>
      <c r="H44" s="319">
        <f t="shared" si="9"/>
        <v>0</v>
      </c>
      <c r="I44" s="319">
        <f t="shared" si="9"/>
        <v>0</v>
      </c>
      <c r="J44" s="319">
        <f t="shared" si="9"/>
        <v>0</v>
      </c>
      <c r="K44" s="319">
        <f t="shared" si="9"/>
        <v>0</v>
      </c>
      <c r="L44" s="319">
        <f t="shared" si="9"/>
        <v>0</v>
      </c>
      <c r="M44" s="319">
        <f t="shared" si="9"/>
        <v>0</v>
      </c>
      <c r="N44" s="319">
        <f t="shared" si="0"/>
        <v>0</v>
      </c>
    </row>
  </sheetData>
  <mergeCells count="4">
    <mergeCell ref="A1:N1"/>
    <mergeCell ref="A2:N2"/>
    <mergeCell ref="A4:N4"/>
    <mergeCell ref="A30:N3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N34"/>
  <sheetViews>
    <sheetView workbookViewId="0">
      <selection activeCell="B50" sqref="B50"/>
    </sheetView>
  </sheetViews>
  <sheetFormatPr baseColWidth="10" defaultRowHeight="12.75" x14ac:dyDescent="0.2"/>
  <cols>
    <col min="1" max="1" width="48" customWidth="1"/>
  </cols>
  <sheetData>
    <row r="1" spans="1:14" ht="15" x14ac:dyDescent="0.2">
      <c r="A1" s="719" t="str">
        <f>"Empresa "&amp; Datos_Generales!D3</f>
        <v xml:space="preserve">Empresa </v>
      </c>
      <c r="B1" s="719"/>
      <c r="C1" s="719"/>
      <c r="D1" s="719"/>
      <c r="E1" s="719"/>
      <c r="F1" s="719"/>
      <c r="G1" s="719"/>
      <c r="H1" s="719"/>
      <c r="I1" s="719"/>
      <c r="J1" s="719"/>
      <c r="K1" s="719"/>
      <c r="L1" s="719"/>
      <c r="M1" s="719"/>
      <c r="N1" s="719"/>
    </row>
    <row r="2" spans="1:14" ht="15" x14ac:dyDescent="0.2">
      <c r="A2" s="719" t="str">
        <f>"Cuadro No 10: Potencia Eléctrica de Suministros comercializados (kW), " &amp; Datos_Generales!D4</f>
        <v xml:space="preserve">Cuadro No 10: Potencia Eléctrica de Suministros comercializados (kW), </v>
      </c>
      <c r="B2" s="719"/>
      <c r="C2" s="719"/>
      <c r="D2" s="719"/>
      <c r="E2" s="719"/>
      <c r="F2" s="719"/>
      <c r="G2" s="719"/>
      <c r="H2" s="719"/>
      <c r="I2" s="719"/>
      <c r="J2" s="719"/>
      <c r="K2" s="719"/>
      <c r="L2" s="719"/>
      <c r="M2" s="719"/>
      <c r="N2" s="719"/>
    </row>
    <row r="3" spans="1:14" x14ac:dyDescent="0.2">
      <c r="A3" s="337" t="s">
        <v>12</v>
      </c>
      <c r="B3" s="338" t="s">
        <v>266</v>
      </c>
      <c r="C3" s="338" t="s">
        <v>267</v>
      </c>
      <c r="D3" s="338" t="s">
        <v>268</v>
      </c>
      <c r="E3" s="338" t="s">
        <v>269</v>
      </c>
      <c r="F3" s="338" t="s">
        <v>270</v>
      </c>
      <c r="G3" s="338" t="s">
        <v>271</v>
      </c>
      <c r="H3" s="338" t="s">
        <v>272</v>
      </c>
      <c r="I3" s="338" t="s">
        <v>273</v>
      </c>
      <c r="J3" s="338" t="s">
        <v>274</v>
      </c>
      <c r="K3" s="338" t="s">
        <v>275</v>
      </c>
      <c r="L3" s="338" t="s">
        <v>276</v>
      </c>
      <c r="M3" s="338" t="s">
        <v>277</v>
      </c>
      <c r="N3" s="337" t="s">
        <v>19</v>
      </c>
    </row>
    <row r="4" spans="1:14" x14ac:dyDescent="0.2">
      <c r="A4" s="723" t="s">
        <v>125</v>
      </c>
      <c r="B4" s="724"/>
      <c r="C4" s="724"/>
      <c r="D4" s="724"/>
      <c r="E4" s="724"/>
      <c r="F4" s="724"/>
      <c r="G4" s="724"/>
      <c r="H4" s="724"/>
      <c r="I4" s="724"/>
      <c r="J4" s="724"/>
      <c r="K4" s="724"/>
      <c r="L4" s="724"/>
      <c r="M4" s="724"/>
      <c r="N4" s="725"/>
    </row>
    <row r="5" spans="1:14" x14ac:dyDescent="0.2">
      <c r="A5" s="339" t="s">
        <v>26</v>
      </c>
      <c r="B5" s="340"/>
      <c r="C5" s="340"/>
      <c r="D5" s="340"/>
      <c r="E5" s="340"/>
      <c r="F5" s="340"/>
      <c r="G5" s="340"/>
      <c r="H5" s="340"/>
      <c r="I5" s="340"/>
      <c r="J5" s="340"/>
      <c r="K5" s="340"/>
      <c r="L5" s="340"/>
      <c r="M5" s="340"/>
      <c r="N5" s="341"/>
    </row>
    <row r="6" spans="1:14" x14ac:dyDescent="0.2">
      <c r="A6" s="342" t="s">
        <v>264</v>
      </c>
      <c r="B6" s="343">
        <v>0</v>
      </c>
      <c r="C6" s="343">
        <v>0</v>
      </c>
      <c r="D6" s="343">
        <v>0</v>
      </c>
      <c r="E6" s="343">
        <v>0</v>
      </c>
      <c r="F6" s="343">
        <v>0</v>
      </c>
      <c r="G6" s="343">
        <v>0</v>
      </c>
      <c r="H6" s="343">
        <v>0</v>
      </c>
      <c r="I6" s="343">
        <v>0</v>
      </c>
      <c r="J6" s="343">
        <v>0</v>
      </c>
      <c r="K6" s="343">
        <v>0</v>
      </c>
      <c r="L6" s="343">
        <v>0</v>
      </c>
      <c r="M6" s="343">
        <v>0</v>
      </c>
      <c r="N6" s="344">
        <f>SUM(B6:M6)</f>
        <v>0</v>
      </c>
    </row>
    <row r="7" spans="1:14" x14ac:dyDescent="0.2">
      <c r="A7" s="342" t="s">
        <v>265</v>
      </c>
      <c r="B7" s="343">
        <v>0</v>
      </c>
      <c r="C7" s="343">
        <v>0</v>
      </c>
      <c r="D7" s="343">
        <v>0</v>
      </c>
      <c r="E7" s="343">
        <v>0</v>
      </c>
      <c r="F7" s="343">
        <v>0</v>
      </c>
      <c r="G7" s="343">
        <v>0</v>
      </c>
      <c r="H7" s="343">
        <v>0</v>
      </c>
      <c r="I7" s="343">
        <v>0</v>
      </c>
      <c r="J7" s="343">
        <v>0</v>
      </c>
      <c r="K7" s="343">
        <v>0</v>
      </c>
      <c r="L7" s="343">
        <v>0</v>
      </c>
      <c r="M7" s="343">
        <v>0</v>
      </c>
      <c r="N7" s="344">
        <f>SUM(B7:M7)</f>
        <v>0</v>
      </c>
    </row>
    <row r="8" spans="1:14" x14ac:dyDescent="0.2">
      <c r="A8" s="345" t="s">
        <v>27</v>
      </c>
      <c r="B8" s="346">
        <f>B6+B7</f>
        <v>0</v>
      </c>
      <c r="C8" s="346">
        <f t="shared" ref="C8:M8" si="0">C6+C7</f>
        <v>0</v>
      </c>
      <c r="D8" s="346">
        <f t="shared" si="0"/>
        <v>0</v>
      </c>
      <c r="E8" s="346">
        <f t="shared" si="0"/>
        <v>0</v>
      </c>
      <c r="F8" s="346">
        <f t="shared" si="0"/>
        <v>0</v>
      </c>
      <c r="G8" s="346">
        <f t="shared" si="0"/>
        <v>0</v>
      </c>
      <c r="H8" s="346">
        <f t="shared" si="0"/>
        <v>0</v>
      </c>
      <c r="I8" s="346">
        <f t="shared" si="0"/>
        <v>0</v>
      </c>
      <c r="J8" s="346">
        <f t="shared" si="0"/>
        <v>0</v>
      </c>
      <c r="K8" s="346">
        <f t="shared" si="0"/>
        <v>0</v>
      </c>
      <c r="L8" s="346">
        <f t="shared" si="0"/>
        <v>0</v>
      </c>
      <c r="M8" s="346">
        <f t="shared" si="0"/>
        <v>0</v>
      </c>
      <c r="N8" s="347">
        <f>SUM(B8:M8)</f>
        <v>0</v>
      </c>
    </row>
    <row r="9" spans="1:14" x14ac:dyDescent="0.2">
      <c r="A9" s="339" t="s">
        <v>28</v>
      </c>
      <c r="B9" s="340"/>
      <c r="C9" s="340"/>
      <c r="D9" s="340"/>
      <c r="E9" s="340"/>
      <c r="F9" s="340"/>
      <c r="G9" s="340"/>
      <c r="H9" s="340"/>
      <c r="I9" s="340"/>
      <c r="J9" s="340"/>
      <c r="K9" s="340"/>
      <c r="L9" s="340"/>
      <c r="M9" s="340"/>
      <c r="N9" s="341"/>
    </row>
    <row r="10" spans="1:14" x14ac:dyDescent="0.2">
      <c r="A10" s="342" t="s">
        <v>264</v>
      </c>
      <c r="B10" s="343">
        <v>0</v>
      </c>
      <c r="C10" s="343">
        <v>0</v>
      </c>
      <c r="D10" s="343">
        <v>0</v>
      </c>
      <c r="E10" s="343">
        <v>0</v>
      </c>
      <c r="F10" s="343">
        <v>0</v>
      </c>
      <c r="G10" s="343">
        <v>0</v>
      </c>
      <c r="H10" s="343">
        <v>0</v>
      </c>
      <c r="I10" s="343">
        <v>0</v>
      </c>
      <c r="J10" s="343">
        <v>0</v>
      </c>
      <c r="K10" s="343">
        <v>0</v>
      </c>
      <c r="L10" s="343">
        <v>0</v>
      </c>
      <c r="M10" s="343">
        <v>0</v>
      </c>
      <c r="N10" s="344">
        <f>SUM(B10:M10)</f>
        <v>0</v>
      </c>
    </row>
    <row r="11" spans="1:14" x14ac:dyDescent="0.2">
      <c r="A11" s="342" t="s">
        <v>265</v>
      </c>
      <c r="B11" s="343">
        <v>0</v>
      </c>
      <c r="C11" s="343">
        <v>0</v>
      </c>
      <c r="D11" s="343">
        <v>0</v>
      </c>
      <c r="E11" s="343">
        <v>0</v>
      </c>
      <c r="F11" s="343">
        <v>0</v>
      </c>
      <c r="G11" s="343">
        <v>0</v>
      </c>
      <c r="H11" s="343">
        <v>0</v>
      </c>
      <c r="I11" s="343">
        <v>0</v>
      </c>
      <c r="J11" s="343">
        <v>0</v>
      </c>
      <c r="K11" s="343">
        <v>0</v>
      </c>
      <c r="L11" s="343">
        <v>0</v>
      </c>
      <c r="M11" s="343">
        <v>0</v>
      </c>
      <c r="N11" s="344">
        <f>SUM(B11:M11)</f>
        <v>0</v>
      </c>
    </row>
    <row r="12" spans="1:14" x14ac:dyDescent="0.2">
      <c r="A12" s="348" t="s">
        <v>29</v>
      </c>
      <c r="B12" s="346">
        <f>B10+B11</f>
        <v>0</v>
      </c>
      <c r="C12" s="346">
        <f t="shared" ref="C12:M12" si="1">C10+C11</f>
        <v>0</v>
      </c>
      <c r="D12" s="346">
        <f>D10+D11</f>
        <v>0</v>
      </c>
      <c r="E12" s="346">
        <f t="shared" si="1"/>
        <v>0</v>
      </c>
      <c r="F12" s="346">
        <f t="shared" si="1"/>
        <v>0</v>
      </c>
      <c r="G12" s="346">
        <f t="shared" si="1"/>
        <v>0</v>
      </c>
      <c r="H12" s="346">
        <f t="shared" si="1"/>
        <v>0</v>
      </c>
      <c r="I12" s="346">
        <f t="shared" si="1"/>
        <v>0</v>
      </c>
      <c r="J12" s="346">
        <f t="shared" si="1"/>
        <v>0</v>
      </c>
      <c r="K12" s="346">
        <f t="shared" si="1"/>
        <v>0</v>
      </c>
      <c r="L12" s="346">
        <f t="shared" si="1"/>
        <v>0</v>
      </c>
      <c r="M12" s="346">
        <f t="shared" si="1"/>
        <v>0</v>
      </c>
      <c r="N12" s="347">
        <f>SUM(B12:M12)</f>
        <v>0</v>
      </c>
    </row>
    <row r="13" spans="1:14" x14ac:dyDescent="0.2">
      <c r="A13" s="349" t="s">
        <v>32</v>
      </c>
      <c r="B13" s="350">
        <f>B8+B12</f>
        <v>0</v>
      </c>
      <c r="C13" s="350">
        <f t="shared" ref="C13:M13" si="2">C8+C12</f>
        <v>0</v>
      </c>
      <c r="D13" s="350">
        <f t="shared" si="2"/>
        <v>0</v>
      </c>
      <c r="E13" s="350">
        <f t="shared" si="2"/>
        <v>0</v>
      </c>
      <c r="F13" s="350">
        <f t="shared" si="2"/>
        <v>0</v>
      </c>
      <c r="G13" s="350">
        <f t="shared" si="2"/>
        <v>0</v>
      </c>
      <c r="H13" s="350">
        <f t="shared" si="2"/>
        <v>0</v>
      </c>
      <c r="I13" s="350">
        <f t="shared" si="2"/>
        <v>0</v>
      </c>
      <c r="J13" s="350">
        <f t="shared" si="2"/>
        <v>0</v>
      </c>
      <c r="K13" s="350">
        <f t="shared" si="2"/>
        <v>0</v>
      </c>
      <c r="L13" s="350">
        <f t="shared" si="2"/>
        <v>0</v>
      </c>
      <c r="M13" s="350">
        <f t="shared" si="2"/>
        <v>0</v>
      </c>
      <c r="N13" s="350">
        <f>SUM(B13:M13)</f>
        <v>0</v>
      </c>
    </row>
    <row r="14" spans="1:14" x14ac:dyDescent="0.2">
      <c r="A14" s="726" t="s">
        <v>126</v>
      </c>
      <c r="B14" s="727"/>
      <c r="C14" s="727"/>
      <c r="D14" s="727"/>
      <c r="E14" s="727"/>
      <c r="F14" s="727"/>
      <c r="G14" s="727"/>
      <c r="H14" s="727"/>
      <c r="I14" s="727"/>
      <c r="J14" s="727"/>
      <c r="K14" s="727"/>
      <c r="L14" s="727"/>
      <c r="M14" s="727"/>
      <c r="N14" s="728"/>
    </row>
    <row r="15" spans="1:14" x14ac:dyDescent="0.2">
      <c r="A15" s="339" t="s">
        <v>26</v>
      </c>
      <c r="B15" s="340"/>
      <c r="C15" s="340"/>
      <c r="D15" s="340"/>
      <c r="E15" s="340"/>
      <c r="F15" s="340"/>
      <c r="G15" s="340"/>
      <c r="H15" s="340"/>
      <c r="I15" s="340"/>
      <c r="J15" s="340"/>
      <c r="K15" s="340"/>
      <c r="L15" s="340"/>
      <c r="M15" s="340"/>
      <c r="N15" s="341"/>
    </row>
    <row r="16" spans="1:14" x14ac:dyDescent="0.2">
      <c r="A16" s="342" t="s">
        <v>264</v>
      </c>
      <c r="B16" s="343">
        <v>0</v>
      </c>
      <c r="C16" s="343">
        <v>0</v>
      </c>
      <c r="D16" s="343">
        <v>0</v>
      </c>
      <c r="E16" s="343">
        <v>0</v>
      </c>
      <c r="F16" s="343">
        <v>0</v>
      </c>
      <c r="G16" s="343">
        <v>0</v>
      </c>
      <c r="H16" s="343">
        <v>0</v>
      </c>
      <c r="I16" s="343">
        <v>0</v>
      </c>
      <c r="J16" s="343">
        <v>0</v>
      </c>
      <c r="K16" s="343">
        <v>0</v>
      </c>
      <c r="L16" s="343">
        <v>0</v>
      </c>
      <c r="M16" s="343">
        <v>0</v>
      </c>
      <c r="N16" s="344">
        <f>SUM(B16:M16)</f>
        <v>0</v>
      </c>
    </row>
    <row r="17" spans="1:14" x14ac:dyDescent="0.2">
      <c r="A17" s="342" t="s">
        <v>265</v>
      </c>
      <c r="B17" s="343">
        <v>0</v>
      </c>
      <c r="C17" s="343">
        <v>0</v>
      </c>
      <c r="D17" s="343">
        <v>0</v>
      </c>
      <c r="E17" s="343">
        <v>0</v>
      </c>
      <c r="F17" s="343">
        <v>0</v>
      </c>
      <c r="G17" s="343">
        <v>0</v>
      </c>
      <c r="H17" s="343">
        <v>0</v>
      </c>
      <c r="I17" s="343">
        <v>0</v>
      </c>
      <c r="J17" s="343">
        <v>0</v>
      </c>
      <c r="K17" s="343">
        <v>0</v>
      </c>
      <c r="L17" s="343">
        <v>0</v>
      </c>
      <c r="M17" s="343">
        <v>0</v>
      </c>
      <c r="N17" s="344">
        <f>SUM(B17:M17)</f>
        <v>0</v>
      </c>
    </row>
    <row r="18" spans="1:14" x14ac:dyDescent="0.2">
      <c r="A18" s="348" t="s">
        <v>27</v>
      </c>
      <c r="B18" s="346">
        <f>B16+B17</f>
        <v>0</v>
      </c>
      <c r="C18" s="346">
        <f t="shared" ref="C18:M18" si="3">C16+C17</f>
        <v>0</v>
      </c>
      <c r="D18" s="346">
        <f>D16+D17</f>
        <v>0</v>
      </c>
      <c r="E18" s="346">
        <f t="shared" si="3"/>
        <v>0</v>
      </c>
      <c r="F18" s="346">
        <f t="shared" si="3"/>
        <v>0</v>
      </c>
      <c r="G18" s="346">
        <f t="shared" si="3"/>
        <v>0</v>
      </c>
      <c r="H18" s="346">
        <f t="shared" si="3"/>
        <v>0</v>
      </c>
      <c r="I18" s="346">
        <f t="shared" si="3"/>
        <v>0</v>
      </c>
      <c r="J18" s="346">
        <f t="shared" si="3"/>
        <v>0</v>
      </c>
      <c r="K18" s="346">
        <f t="shared" si="3"/>
        <v>0</v>
      </c>
      <c r="L18" s="346">
        <f t="shared" si="3"/>
        <v>0</v>
      </c>
      <c r="M18" s="346">
        <f t="shared" si="3"/>
        <v>0</v>
      </c>
      <c r="N18" s="347">
        <f>SUM(B18:M18)</f>
        <v>0</v>
      </c>
    </row>
    <row r="19" spans="1:14" x14ac:dyDescent="0.2">
      <c r="A19" s="339" t="s">
        <v>28</v>
      </c>
      <c r="B19" s="340"/>
      <c r="C19" s="340"/>
      <c r="D19" s="340"/>
      <c r="E19" s="340"/>
      <c r="F19" s="340"/>
      <c r="G19" s="340"/>
      <c r="H19" s="340"/>
      <c r="I19" s="340"/>
      <c r="J19" s="340"/>
      <c r="K19" s="340"/>
      <c r="L19" s="340"/>
      <c r="M19" s="340"/>
      <c r="N19" s="341"/>
    </row>
    <row r="20" spans="1:14" x14ac:dyDescent="0.2">
      <c r="A20" s="342" t="s">
        <v>264</v>
      </c>
      <c r="B20" s="343">
        <v>0</v>
      </c>
      <c r="C20" s="343">
        <v>0</v>
      </c>
      <c r="D20" s="343">
        <v>0</v>
      </c>
      <c r="E20" s="343">
        <v>0</v>
      </c>
      <c r="F20" s="343">
        <v>0</v>
      </c>
      <c r="G20" s="343">
        <v>0</v>
      </c>
      <c r="H20" s="343">
        <v>0</v>
      </c>
      <c r="I20" s="343">
        <v>0</v>
      </c>
      <c r="J20" s="343">
        <v>0</v>
      </c>
      <c r="K20" s="343">
        <v>0</v>
      </c>
      <c r="L20" s="343">
        <v>0</v>
      </c>
      <c r="M20" s="343">
        <v>0</v>
      </c>
      <c r="N20" s="344">
        <f>SUM(B20:M20)</f>
        <v>0</v>
      </c>
    </row>
    <row r="21" spans="1:14" x14ac:dyDescent="0.2">
      <c r="A21" s="342" t="s">
        <v>265</v>
      </c>
      <c r="B21" s="343">
        <v>0</v>
      </c>
      <c r="C21" s="343">
        <v>0</v>
      </c>
      <c r="D21" s="343">
        <v>0</v>
      </c>
      <c r="E21" s="343">
        <v>0</v>
      </c>
      <c r="F21" s="343">
        <v>0</v>
      </c>
      <c r="G21" s="343">
        <v>0</v>
      </c>
      <c r="H21" s="343">
        <v>0</v>
      </c>
      <c r="I21" s="343">
        <v>0</v>
      </c>
      <c r="J21" s="343">
        <v>0</v>
      </c>
      <c r="K21" s="343">
        <v>0</v>
      </c>
      <c r="L21" s="343">
        <v>0</v>
      </c>
      <c r="M21" s="343">
        <v>0</v>
      </c>
      <c r="N21" s="344">
        <f>SUM(B21:M21)</f>
        <v>0</v>
      </c>
    </row>
    <row r="22" spans="1:14" x14ac:dyDescent="0.2">
      <c r="A22" s="348" t="s">
        <v>29</v>
      </c>
      <c r="B22" s="346">
        <f>B20+B21</f>
        <v>0</v>
      </c>
      <c r="C22" s="346">
        <f t="shared" ref="C22:M22" si="4">C20+C21</f>
        <v>0</v>
      </c>
      <c r="D22" s="346">
        <f>D20+D21</f>
        <v>0</v>
      </c>
      <c r="E22" s="346">
        <f t="shared" si="4"/>
        <v>0</v>
      </c>
      <c r="F22" s="346">
        <f t="shared" si="4"/>
        <v>0</v>
      </c>
      <c r="G22" s="346">
        <f t="shared" si="4"/>
        <v>0</v>
      </c>
      <c r="H22" s="346">
        <f t="shared" si="4"/>
        <v>0</v>
      </c>
      <c r="I22" s="346">
        <f t="shared" si="4"/>
        <v>0</v>
      </c>
      <c r="J22" s="346">
        <f t="shared" si="4"/>
        <v>0</v>
      </c>
      <c r="K22" s="346">
        <f t="shared" si="4"/>
        <v>0</v>
      </c>
      <c r="L22" s="346">
        <f t="shared" si="4"/>
        <v>0</v>
      </c>
      <c r="M22" s="346">
        <f t="shared" si="4"/>
        <v>0</v>
      </c>
      <c r="N22" s="347">
        <f>SUM(B22:M22)</f>
        <v>0</v>
      </c>
    </row>
    <row r="23" spans="1:14" x14ac:dyDescent="0.2">
      <c r="A23" s="351" t="s">
        <v>32</v>
      </c>
      <c r="B23" s="352">
        <f>B18+B22</f>
        <v>0</v>
      </c>
      <c r="C23" s="352">
        <f t="shared" ref="C23:M23" si="5">C18+C22</f>
        <v>0</v>
      </c>
      <c r="D23" s="352">
        <f t="shared" si="5"/>
        <v>0</v>
      </c>
      <c r="E23" s="352">
        <f t="shared" si="5"/>
        <v>0</v>
      </c>
      <c r="F23" s="352">
        <f t="shared" si="5"/>
        <v>0</v>
      </c>
      <c r="G23" s="352">
        <f t="shared" si="5"/>
        <v>0</v>
      </c>
      <c r="H23" s="352">
        <f t="shared" si="5"/>
        <v>0</v>
      </c>
      <c r="I23" s="352">
        <f t="shared" si="5"/>
        <v>0</v>
      </c>
      <c r="J23" s="352">
        <f t="shared" si="5"/>
        <v>0</v>
      </c>
      <c r="K23" s="352">
        <f t="shared" si="5"/>
        <v>0</v>
      </c>
      <c r="L23" s="352">
        <f t="shared" si="5"/>
        <v>0</v>
      </c>
      <c r="M23" s="352">
        <f t="shared" si="5"/>
        <v>0</v>
      </c>
      <c r="N23" s="352">
        <f>SUM(B23:M23)</f>
        <v>0</v>
      </c>
    </row>
    <row r="24" spans="1:14" x14ac:dyDescent="0.2">
      <c r="A24" s="726" t="s">
        <v>127</v>
      </c>
      <c r="B24" s="727"/>
      <c r="C24" s="727"/>
      <c r="D24" s="727"/>
      <c r="E24" s="727"/>
      <c r="F24" s="727"/>
      <c r="G24" s="727"/>
      <c r="H24" s="727"/>
      <c r="I24" s="727"/>
      <c r="J24" s="727"/>
      <c r="K24" s="727"/>
      <c r="L24" s="727"/>
      <c r="M24" s="727"/>
      <c r="N24" s="728"/>
    </row>
    <row r="25" spans="1:14" x14ac:dyDescent="0.2">
      <c r="A25" s="339" t="s">
        <v>26</v>
      </c>
      <c r="B25" s="340"/>
      <c r="C25" s="340"/>
      <c r="D25" s="340"/>
      <c r="E25" s="340"/>
      <c r="F25" s="340"/>
      <c r="G25" s="340"/>
      <c r="H25" s="340"/>
      <c r="I25" s="340"/>
      <c r="J25" s="340"/>
      <c r="K25" s="340"/>
      <c r="L25" s="340"/>
      <c r="M25" s="340"/>
      <c r="N25" s="341"/>
    </row>
    <row r="26" spans="1:14" x14ac:dyDescent="0.2">
      <c r="A26" s="342" t="s">
        <v>264</v>
      </c>
      <c r="B26" s="343">
        <v>0</v>
      </c>
      <c r="C26" s="343">
        <v>0</v>
      </c>
      <c r="D26" s="343">
        <v>0</v>
      </c>
      <c r="E26" s="343">
        <v>0</v>
      </c>
      <c r="F26" s="343">
        <v>0</v>
      </c>
      <c r="G26" s="343">
        <v>0</v>
      </c>
      <c r="H26" s="343">
        <v>0</v>
      </c>
      <c r="I26" s="343">
        <v>0</v>
      </c>
      <c r="J26" s="343">
        <v>0</v>
      </c>
      <c r="K26" s="343">
        <v>0</v>
      </c>
      <c r="L26" s="343">
        <v>0</v>
      </c>
      <c r="M26" s="343">
        <v>0</v>
      </c>
      <c r="N26" s="344">
        <f>SUM(B26:M26)</f>
        <v>0</v>
      </c>
    </row>
    <row r="27" spans="1:14" x14ac:dyDescent="0.2">
      <c r="A27" s="342" t="s">
        <v>265</v>
      </c>
      <c r="B27" s="343">
        <v>0</v>
      </c>
      <c r="C27" s="343">
        <v>0</v>
      </c>
      <c r="D27" s="343">
        <v>0</v>
      </c>
      <c r="E27" s="343">
        <v>0</v>
      </c>
      <c r="F27" s="343">
        <v>0</v>
      </c>
      <c r="G27" s="343">
        <v>0</v>
      </c>
      <c r="H27" s="343">
        <v>0</v>
      </c>
      <c r="I27" s="343">
        <v>0</v>
      </c>
      <c r="J27" s="343">
        <v>0</v>
      </c>
      <c r="K27" s="343">
        <v>0</v>
      </c>
      <c r="L27" s="343">
        <v>0</v>
      </c>
      <c r="M27" s="343">
        <v>0</v>
      </c>
      <c r="N27" s="344">
        <f>SUM(B27:M27)</f>
        <v>0</v>
      </c>
    </row>
    <row r="28" spans="1:14" x14ac:dyDescent="0.2">
      <c r="A28" s="348" t="s">
        <v>27</v>
      </c>
      <c r="B28" s="346">
        <f>B26+B27</f>
        <v>0</v>
      </c>
      <c r="C28" s="346">
        <f t="shared" ref="C28:M28" si="6">C26+C27</f>
        <v>0</v>
      </c>
      <c r="D28" s="346">
        <f t="shared" si="6"/>
        <v>0</v>
      </c>
      <c r="E28" s="346">
        <f t="shared" si="6"/>
        <v>0</v>
      </c>
      <c r="F28" s="346">
        <f t="shared" si="6"/>
        <v>0</v>
      </c>
      <c r="G28" s="346">
        <f t="shared" si="6"/>
        <v>0</v>
      </c>
      <c r="H28" s="346">
        <f t="shared" si="6"/>
        <v>0</v>
      </c>
      <c r="I28" s="346">
        <f t="shared" si="6"/>
        <v>0</v>
      </c>
      <c r="J28" s="346">
        <f t="shared" si="6"/>
        <v>0</v>
      </c>
      <c r="K28" s="346">
        <f t="shared" si="6"/>
        <v>0</v>
      </c>
      <c r="L28" s="346">
        <f t="shared" si="6"/>
        <v>0</v>
      </c>
      <c r="M28" s="346">
        <f t="shared" si="6"/>
        <v>0</v>
      </c>
      <c r="N28" s="347">
        <f>SUM(B28:M28)</f>
        <v>0</v>
      </c>
    </row>
    <row r="29" spans="1:14" x14ac:dyDescent="0.2">
      <c r="A29" s="339" t="s">
        <v>28</v>
      </c>
      <c r="B29" s="340"/>
      <c r="C29" s="340"/>
      <c r="D29" s="340"/>
      <c r="E29" s="340"/>
      <c r="F29" s="340"/>
      <c r="G29" s="340"/>
      <c r="H29" s="340"/>
      <c r="I29" s="340"/>
      <c r="J29" s="340"/>
      <c r="K29" s="340"/>
      <c r="L29" s="340"/>
      <c r="M29" s="340"/>
      <c r="N29" s="341"/>
    </row>
    <row r="30" spans="1:14" x14ac:dyDescent="0.2">
      <c r="A30" s="342" t="s">
        <v>264</v>
      </c>
      <c r="B30" s="343">
        <v>0</v>
      </c>
      <c r="C30" s="343">
        <v>0</v>
      </c>
      <c r="D30" s="343">
        <v>0</v>
      </c>
      <c r="E30" s="343">
        <v>0</v>
      </c>
      <c r="F30" s="343">
        <v>0</v>
      </c>
      <c r="G30" s="343">
        <v>0</v>
      </c>
      <c r="H30" s="343">
        <v>0</v>
      </c>
      <c r="I30" s="343">
        <v>0</v>
      </c>
      <c r="J30" s="343">
        <v>0</v>
      </c>
      <c r="K30" s="343">
        <v>0</v>
      </c>
      <c r="L30" s="343">
        <v>0</v>
      </c>
      <c r="M30" s="343">
        <v>0</v>
      </c>
      <c r="N30" s="344">
        <f>SUM(B30:M30)</f>
        <v>0</v>
      </c>
    </row>
    <row r="31" spans="1:14" x14ac:dyDescent="0.2">
      <c r="A31" s="342" t="s">
        <v>265</v>
      </c>
      <c r="B31" s="343">
        <v>0</v>
      </c>
      <c r="C31" s="343">
        <v>0</v>
      </c>
      <c r="D31" s="343">
        <v>0</v>
      </c>
      <c r="E31" s="343">
        <v>0</v>
      </c>
      <c r="F31" s="343">
        <v>0</v>
      </c>
      <c r="G31" s="343">
        <v>0</v>
      </c>
      <c r="H31" s="343">
        <v>0</v>
      </c>
      <c r="I31" s="343">
        <v>0</v>
      </c>
      <c r="J31" s="343">
        <v>0</v>
      </c>
      <c r="K31" s="343">
        <v>0</v>
      </c>
      <c r="L31" s="343">
        <v>0</v>
      </c>
      <c r="M31" s="343">
        <v>0</v>
      </c>
      <c r="N31" s="344">
        <f>SUM(B31:M31)</f>
        <v>0</v>
      </c>
    </row>
    <row r="32" spans="1:14" x14ac:dyDescent="0.2">
      <c r="A32" s="348" t="s">
        <v>29</v>
      </c>
      <c r="B32" s="346">
        <f>B30+B31</f>
        <v>0</v>
      </c>
      <c r="C32" s="346">
        <f t="shared" ref="C32:M32" si="7">C30+C31</f>
        <v>0</v>
      </c>
      <c r="D32" s="346">
        <f t="shared" si="7"/>
        <v>0</v>
      </c>
      <c r="E32" s="346">
        <f t="shared" si="7"/>
        <v>0</v>
      </c>
      <c r="F32" s="346">
        <f t="shared" si="7"/>
        <v>0</v>
      </c>
      <c r="G32" s="346">
        <f t="shared" si="7"/>
        <v>0</v>
      </c>
      <c r="H32" s="346">
        <f t="shared" si="7"/>
        <v>0</v>
      </c>
      <c r="I32" s="346">
        <f t="shared" si="7"/>
        <v>0</v>
      </c>
      <c r="J32" s="346">
        <f t="shared" si="7"/>
        <v>0</v>
      </c>
      <c r="K32" s="346">
        <f t="shared" si="7"/>
        <v>0</v>
      </c>
      <c r="L32" s="346">
        <f t="shared" si="7"/>
        <v>0</v>
      </c>
      <c r="M32" s="346">
        <f t="shared" si="7"/>
        <v>0</v>
      </c>
      <c r="N32" s="347">
        <f>SUM(B32:M32)</f>
        <v>0</v>
      </c>
    </row>
    <row r="33" spans="1:14" x14ac:dyDescent="0.2">
      <c r="A33" s="351" t="s">
        <v>32</v>
      </c>
      <c r="B33" s="350">
        <f>B28+B32</f>
        <v>0</v>
      </c>
      <c r="C33" s="350">
        <f t="shared" ref="C33:M33" si="8">C28+C32</f>
        <v>0</v>
      </c>
      <c r="D33" s="350">
        <f t="shared" si="8"/>
        <v>0</v>
      </c>
      <c r="E33" s="350">
        <f t="shared" si="8"/>
        <v>0</v>
      </c>
      <c r="F33" s="350">
        <f t="shared" si="8"/>
        <v>0</v>
      </c>
      <c r="G33" s="350">
        <f t="shared" si="8"/>
        <v>0</v>
      </c>
      <c r="H33" s="350">
        <f t="shared" si="8"/>
        <v>0</v>
      </c>
      <c r="I33" s="350">
        <f t="shared" si="8"/>
        <v>0</v>
      </c>
      <c r="J33" s="350">
        <f t="shared" si="8"/>
        <v>0</v>
      </c>
      <c r="K33" s="350">
        <f t="shared" si="8"/>
        <v>0</v>
      </c>
      <c r="L33" s="350">
        <f t="shared" si="8"/>
        <v>0</v>
      </c>
      <c r="M33" s="350">
        <f t="shared" si="8"/>
        <v>0</v>
      </c>
      <c r="N33" s="350">
        <f>SUM(B33:M33)</f>
        <v>0</v>
      </c>
    </row>
    <row r="34" spans="1:14" x14ac:dyDescent="0.2">
      <c r="A34" s="718" t="s">
        <v>128</v>
      </c>
      <c r="B34" s="718"/>
      <c r="C34" s="718"/>
      <c r="D34" s="718"/>
      <c r="E34" s="718"/>
      <c r="F34" s="718"/>
      <c r="G34" s="718"/>
      <c r="H34" s="718"/>
      <c r="I34" s="718"/>
      <c r="J34" s="718"/>
      <c r="K34" s="718"/>
      <c r="L34" s="718"/>
      <c r="M34" s="718"/>
      <c r="N34" s="718"/>
    </row>
  </sheetData>
  <mergeCells count="6">
    <mergeCell ref="A34:N34"/>
    <mergeCell ref="A1:N1"/>
    <mergeCell ref="A2:N2"/>
    <mergeCell ref="A4:N4"/>
    <mergeCell ref="A14:N14"/>
    <mergeCell ref="A24:N2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5" tint="0.39997558519241921"/>
    <pageSetUpPr fitToPage="1"/>
  </sheetPr>
  <dimension ref="A1:P275"/>
  <sheetViews>
    <sheetView showGridLines="0" zoomScaleNormal="100" workbookViewId="0">
      <pane ySplit="11" topLeftCell="A12" activePane="bottomLeft" state="frozen"/>
      <selection activeCell="A3" sqref="A3"/>
      <selection pane="bottomLeft" activeCell="A3" sqref="A3"/>
    </sheetView>
  </sheetViews>
  <sheetFormatPr baseColWidth="10" defaultRowHeight="12.75" x14ac:dyDescent="0.2"/>
  <cols>
    <col min="1" max="1" width="13" style="16" customWidth="1"/>
    <col min="2" max="2" width="13.5703125" style="16" customWidth="1"/>
    <col min="3" max="3" width="23.7109375" style="16" customWidth="1"/>
    <col min="4" max="4" width="5.28515625" style="403" bestFit="1" customWidth="1"/>
    <col min="5" max="5" width="4.85546875" style="403" bestFit="1" customWidth="1"/>
    <col min="6" max="6" width="5.7109375" style="403" bestFit="1" customWidth="1"/>
    <col min="7" max="7" width="5.140625" style="403" bestFit="1" customWidth="1"/>
    <col min="8" max="8" width="5.7109375" style="403" bestFit="1" customWidth="1"/>
    <col min="9" max="9" width="5.140625" style="403" bestFit="1" customWidth="1"/>
    <col min="10" max="10" width="4.7109375" style="403" bestFit="1" customWidth="1"/>
    <col min="11" max="11" width="5.28515625" style="403" bestFit="1" customWidth="1"/>
    <col min="12" max="12" width="5.140625" style="403" bestFit="1" customWidth="1"/>
    <col min="13" max="13" width="4.85546875" style="403" bestFit="1" customWidth="1"/>
    <col min="14" max="14" width="5.140625" style="403" bestFit="1" customWidth="1"/>
    <col min="15" max="15" width="4.85546875" style="403" bestFit="1" customWidth="1"/>
    <col min="16" max="16" width="5" style="353" bestFit="1" customWidth="1"/>
    <col min="17" max="16384" width="11.42578125" style="16"/>
  </cols>
  <sheetData>
    <row r="1" spans="1:16" ht="15" x14ac:dyDescent="0.25">
      <c r="A1" s="729" t="str">
        <f>"Empresa "&amp; Datos_Generales!D3</f>
        <v xml:space="preserve">Empresa </v>
      </c>
      <c r="B1" s="729"/>
      <c r="C1" s="729"/>
      <c r="D1" s="729"/>
      <c r="E1" s="729"/>
      <c r="F1" s="729"/>
      <c r="G1" s="729"/>
      <c r="H1" s="729"/>
      <c r="I1" s="729"/>
      <c r="J1" s="729"/>
      <c r="K1" s="729"/>
      <c r="L1" s="729"/>
      <c r="M1" s="729"/>
      <c r="N1" s="729"/>
      <c r="O1" s="729"/>
    </row>
    <row r="2" spans="1:16" ht="15" x14ac:dyDescent="0.25">
      <c r="A2" s="729" t="str">
        <f>"Cuadro No 11 : Consumo de Energía Clasficados por Municipio, " &amp; Datos_Generales!D4</f>
        <v xml:space="preserve">Cuadro No 11 : Consumo de Energía Clasficados por Municipio, </v>
      </c>
      <c r="B2" s="729"/>
      <c r="C2" s="729"/>
      <c r="D2" s="729"/>
      <c r="E2" s="729"/>
      <c r="F2" s="729"/>
      <c r="G2" s="729"/>
      <c r="H2" s="729"/>
      <c r="I2" s="729"/>
      <c r="J2" s="729"/>
      <c r="K2" s="729"/>
      <c r="L2" s="729"/>
      <c r="M2" s="729"/>
      <c r="N2" s="729"/>
      <c r="O2" s="729"/>
    </row>
    <row r="3" spans="1:16" s="359" customFormat="1" ht="19.5" customHeight="1" x14ac:dyDescent="0.25">
      <c r="A3" s="354" t="str">
        <f>"Energía por tipo de Servicio "&amp; Datos_Generales!D3</f>
        <v xml:space="preserve">Energía por tipo de Servicio </v>
      </c>
      <c r="B3" s="355"/>
      <c r="C3" s="355"/>
      <c r="D3" s="356"/>
      <c r="E3" s="356"/>
      <c r="F3" s="356"/>
      <c r="G3" s="356"/>
      <c r="H3" s="356"/>
      <c r="I3" s="356"/>
      <c r="J3" s="356"/>
      <c r="K3" s="356"/>
      <c r="L3" s="356"/>
      <c r="M3" s="356"/>
      <c r="N3" s="357"/>
      <c r="O3" s="357"/>
      <c r="P3" s="358"/>
    </row>
    <row r="4" spans="1:16" s="363" customFormat="1" x14ac:dyDescent="0.2">
      <c r="A4" s="731" t="s">
        <v>33</v>
      </c>
      <c r="B4" s="731"/>
      <c r="C4" s="731"/>
      <c r="D4" s="360" t="s">
        <v>266</v>
      </c>
      <c r="E4" s="253" t="s">
        <v>267</v>
      </c>
      <c r="F4" s="361" t="s">
        <v>268</v>
      </c>
      <c r="G4" s="361" t="s">
        <v>269</v>
      </c>
      <c r="H4" s="361" t="s">
        <v>270</v>
      </c>
      <c r="I4" s="361" t="s">
        <v>271</v>
      </c>
      <c r="J4" s="361" t="s">
        <v>272</v>
      </c>
      <c r="K4" s="361" t="s">
        <v>273</v>
      </c>
      <c r="L4" s="361" t="s">
        <v>274</v>
      </c>
      <c r="M4" s="361" t="s">
        <v>275</v>
      </c>
      <c r="N4" s="361" t="s">
        <v>276</v>
      </c>
      <c r="O4" s="361" t="s">
        <v>277</v>
      </c>
      <c r="P4" s="362" t="s">
        <v>124</v>
      </c>
    </row>
    <row r="5" spans="1:16" x14ac:dyDescent="0.2">
      <c r="A5" s="732" t="s">
        <v>148</v>
      </c>
      <c r="B5" s="732"/>
      <c r="C5" s="732"/>
      <c r="D5" s="364">
        <v>0</v>
      </c>
      <c r="E5" s="365">
        <v>0</v>
      </c>
      <c r="F5" s="366">
        <v>0</v>
      </c>
      <c r="G5" s="366">
        <v>0</v>
      </c>
      <c r="H5" s="366">
        <v>0</v>
      </c>
      <c r="I5" s="366">
        <v>0</v>
      </c>
      <c r="J5" s="366">
        <v>0</v>
      </c>
      <c r="K5" s="366">
        <v>0</v>
      </c>
      <c r="L5" s="366">
        <v>0</v>
      </c>
      <c r="M5" s="366">
        <v>0</v>
      </c>
      <c r="N5" s="366">
        <v>0</v>
      </c>
      <c r="O5" s="367">
        <v>0</v>
      </c>
      <c r="P5" s="368"/>
    </row>
    <row r="6" spans="1:16" x14ac:dyDescent="0.2">
      <c r="A6" s="732" t="s">
        <v>149</v>
      </c>
      <c r="B6" s="732"/>
      <c r="C6" s="732"/>
      <c r="D6" s="369">
        <v>0</v>
      </c>
      <c r="E6" s="370">
        <v>0</v>
      </c>
      <c r="F6" s="371">
        <v>0</v>
      </c>
      <c r="G6" s="371">
        <v>0</v>
      </c>
      <c r="H6" s="371">
        <v>0</v>
      </c>
      <c r="I6" s="371">
        <v>0</v>
      </c>
      <c r="J6" s="371">
        <v>0</v>
      </c>
      <c r="K6" s="371">
        <v>0</v>
      </c>
      <c r="L6" s="371">
        <v>0</v>
      </c>
      <c r="M6" s="371">
        <v>0</v>
      </c>
      <c r="N6" s="371">
        <v>0</v>
      </c>
      <c r="O6" s="372">
        <v>0</v>
      </c>
      <c r="P6" s="368"/>
    </row>
    <row r="7" spans="1:16" x14ac:dyDescent="0.2">
      <c r="A7" s="732" t="s">
        <v>147</v>
      </c>
      <c r="B7" s="732"/>
      <c r="C7" s="732"/>
      <c r="D7" s="373">
        <v>0</v>
      </c>
      <c r="E7" s="374">
        <v>0</v>
      </c>
      <c r="F7" s="375">
        <v>0</v>
      </c>
      <c r="G7" s="375">
        <v>0</v>
      </c>
      <c r="H7" s="375">
        <v>0</v>
      </c>
      <c r="I7" s="375">
        <v>0</v>
      </c>
      <c r="J7" s="375">
        <v>0</v>
      </c>
      <c r="K7" s="375">
        <v>0</v>
      </c>
      <c r="L7" s="375">
        <v>0</v>
      </c>
      <c r="M7" s="375">
        <v>0</v>
      </c>
      <c r="N7" s="375">
        <v>0</v>
      </c>
      <c r="O7" s="376">
        <v>0</v>
      </c>
      <c r="P7" s="368"/>
    </row>
    <row r="8" spans="1:16" s="363" customFormat="1" x14ac:dyDescent="0.2">
      <c r="A8" s="731" t="s">
        <v>19</v>
      </c>
      <c r="B8" s="731"/>
      <c r="C8" s="731"/>
      <c r="D8" s="377">
        <f>SUM(D5:D7)</f>
        <v>0</v>
      </c>
      <c r="E8" s="378">
        <f t="shared" ref="E8:H8" si="0">SUM(E5:E7)</f>
        <v>0</v>
      </c>
      <c r="F8" s="379">
        <f t="shared" si="0"/>
        <v>0</v>
      </c>
      <c r="G8" s="379">
        <f t="shared" si="0"/>
        <v>0</v>
      </c>
      <c r="H8" s="379">
        <f t="shared" si="0"/>
        <v>0</v>
      </c>
      <c r="I8" s="379">
        <f>SUM(I5:I7)</f>
        <v>0</v>
      </c>
      <c r="J8" s="379">
        <f>SUM(J5:J7)</f>
        <v>0</v>
      </c>
      <c r="K8" s="379">
        <f t="shared" ref="K8:N8" si="1">SUM(K5:K7)</f>
        <v>0</v>
      </c>
      <c r="L8" s="379">
        <f t="shared" si="1"/>
        <v>0</v>
      </c>
      <c r="M8" s="379">
        <f t="shared" si="1"/>
        <v>0</v>
      </c>
      <c r="N8" s="379">
        <f t="shared" si="1"/>
        <v>0</v>
      </c>
      <c r="O8" s="379">
        <f>SUM(O5:O7)</f>
        <v>0</v>
      </c>
      <c r="P8" s="380"/>
    </row>
    <row r="9" spans="1:16" s="363" customFormat="1" ht="6" customHeight="1" x14ac:dyDescent="0.2">
      <c r="A9" s="381"/>
      <c r="B9" s="382"/>
      <c r="C9" s="382"/>
      <c r="D9" s="383"/>
      <c r="E9" s="383"/>
      <c r="F9" s="383"/>
      <c r="G9" s="383"/>
      <c r="H9" s="383"/>
      <c r="I9" s="383"/>
      <c r="J9" s="383"/>
      <c r="K9" s="383"/>
      <c r="L9" s="383"/>
      <c r="M9" s="383"/>
      <c r="N9" s="384"/>
      <c r="O9" s="384"/>
      <c r="P9" s="385"/>
    </row>
    <row r="10" spans="1:16" s="359" customFormat="1" ht="15" x14ac:dyDescent="0.25">
      <c r="A10" s="354" t="str">
        <f>"Energía Clasificada por Municipio, " &amp; Datos_Generales!D3</f>
        <v xml:space="preserve">Energía Clasificada por Municipio, </v>
      </c>
      <c r="B10" s="355"/>
      <c r="C10" s="355"/>
      <c r="D10" s="356"/>
      <c r="E10" s="356"/>
      <c r="F10" s="356"/>
      <c r="G10" s="356"/>
      <c r="H10" s="356"/>
      <c r="I10" s="356"/>
      <c r="J10" s="356"/>
      <c r="K10" s="356"/>
      <c r="L10" s="356"/>
      <c r="M10" s="356"/>
      <c r="N10" s="357"/>
      <c r="O10" s="357"/>
      <c r="P10" s="358"/>
    </row>
    <row r="11" spans="1:16" s="363" customFormat="1" x14ac:dyDescent="0.2">
      <c r="A11" s="386" t="s">
        <v>808</v>
      </c>
      <c r="B11" s="387" t="s">
        <v>285</v>
      </c>
      <c r="C11" s="387" t="s">
        <v>34</v>
      </c>
      <c r="D11" s="388" t="s">
        <v>266</v>
      </c>
      <c r="E11" s="389" t="s">
        <v>267</v>
      </c>
      <c r="F11" s="389" t="s">
        <v>268</v>
      </c>
      <c r="G11" s="389" t="s">
        <v>269</v>
      </c>
      <c r="H11" s="389" t="s">
        <v>270</v>
      </c>
      <c r="I11" s="389" t="s">
        <v>271</v>
      </c>
      <c r="J11" s="389" t="s">
        <v>272</v>
      </c>
      <c r="K11" s="389" t="s">
        <v>273</v>
      </c>
      <c r="L11" s="389" t="s">
        <v>274</v>
      </c>
      <c r="M11" s="389" t="s">
        <v>275</v>
      </c>
      <c r="N11" s="389" t="s">
        <v>276</v>
      </c>
      <c r="O11" s="390" t="s">
        <v>277</v>
      </c>
      <c r="P11" s="362" t="s">
        <v>124</v>
      </c>
    </row>
    <row r="12" spans="1:16" x14ac:dyDescent="0.2">
      <c r="A12" s="391" t="s">
        <v>287</v>
      </c>
      <c r="B12" s="392" t="s">
        <v>286</v>
      </c>
      <c r="C12" s="392" t="s">
        <v>286</v>
      </c>
      <c r="D12" s="393">
        <v>0</v>
      </c>
      <c r="E12" s="394">
        <v>0</v>
      </c>
      <c r="F12" s="394">
        <v>0</v>
      </c>
      <c r="G12" s="394">
        <v>0</v>
      </c>
      <c r="H12" s="394">
        <v>0</v>
      </c>
      <c r="I12" s="394">
        <v>0</v>
      </c>
      <c r="J12" s="394">
        <v>0</v>
      </c>
      <c r="K12" s="394">
        <v>0</v>
      </c>
      <c r="L12" s="394">
        <v>0</v>
      </c>
      <c r="M12" s="394">
        <v>0</v>
      </c>
      <c r="N12" s="395">
        <v>0</v>
      </c>
      <c r="O12" s="396">
        <v>0</v>
      </c>
      <c r="P12" s="397">
        <f>SUM(D12:O12)</f>
        <v>0</v>
      </c>
    </row>
    <row r="13" spans="1:16" x14ac:dyDescent="0.2">
      <c r="A13" s="391" t="s">
        <v>289</v>
      </c>
      <c r="B13" s="392" t="s">
        <v>286</v>
      </c>
      <c r="C13" s="392" t="s">
        <v>288</v>
      </c>
      <c r="D13" s="393">
        <v>0</v>
      </c>
      <c r="E13" s="394">
        <v>0</v>
      </c>
      <c r="F13" s="394">
        <v>0</v>
      </c>
      <c r="G13" s="394">
        <v>0</v>
      </c>
      <c r="H13" s="394">
        <v>0</v>
      </c>
      <c r="I13" s="394">
        <v>0</v>
      </c>
      <c r="J13" s="394">
        <v>0</v>
      </c>
      <c r="K13" s="394">
        <v>0</v>
      </c>
      <c r="L13" s="394">
        <v>0</v>
      </c>
      <c r="M13" s="394">
        <v>0</v>
      </c>
      <c r="N13" s="395">
        <v>0</v>
      </c>
      <c r="O13" s="396">
        <v>0</v>
      </c>
      <c r="P13" s="397">
        <f t="shared" ref="P13:P76" si="2">SUM(D13:O13)</f>
        <v>0</v>
      </c>
    </row>
    <row r="14" spans="1:16" x14ac:dyDescent="0.2">
      <c r="A14" s="391" t="s">
        <v>291</v>
      </c>
      <c r="B14" s="392" t="s">
        <v>286</v>
      </c>
      <c r="C14" s="392" t="s">
        <v>290</v>
      </c>
      <c r="D14" s="393">
        <v>0</v>
      </c>
      <c r="E14" s="394">
        <v>0</v>
      </c>
      <c r="F14" s="394">
        <v>0</v>
      </c>
      <c r="G14" s="394">
        <v>0</v>
      </c>
      <c r="H14" s="394">
        <v>0</v>
      </c>
      <c r="I14" s="394">
        <v>0</v>
      </c>
      <c r="J14" s="394">
        <v>0</v>
      </c>
      <c r="K14" s="394">
        <v>0</v>
      </c>
      <c r="L14" s="394">
        <v>0</v>
      </c>
      <c r="M14" s="394">
        <v>0</v>
      </c>
      <c r="N14" s="395">
        <v>0</v>
      </c>
      <c r="O14" s="396">
        <v>0</v>
      </c>
      <c r="P14" s="397">
        <f t="shared" si="2"/>
        <v>0</v>
      </c>
    </row>
    <row r="15" spans="1:16" x14ac:dyDescent="0.2">
      <c r="A15" s="391" t="s">
        <v>293</v>
      </c>
      <c r="B15" s="392" t="s">
        <v>286</v>
      </c>
      <c r="C15" s="392" t="s">
        <v>292</v>
      </c>
      <c r="D15" s="393">
        <v>0</v>
      </c>
      <c r="E15" s="394">
        <v>0</v>
      </c>
      <c r="F15" s="394">
        <v>0</v>
      </c>
      <c r="G15" s="394">
        <v>0</v>
      </c>
      <c r="H15" s="394">
        <v>0</v>
      </c>
      <c r="I15" s="394">
        <v>0</v>
      </c>
      <c r="J15" s="394">
        <v>0</v>
      </c>
      <c r="K15" s="394">
        <v>0</v>
      </c>
      <c r="L15" s="394">
        <v>0</v>
      </c>
      <c r="M15" s="394">
        <v>0</v>
      </c>
      <c r="N15" s="395">
        <v>0</v>
      </c>
      <c r="O15" s="396">
        <v>0</v>
      </c>
      <c r="P15" s="397">
        <f t="shared" si="2"/>
        <v>0</v>
      </c>
    </row>
    <row r="16" spans="1:16" x14ac:dyDescent="0.2">
      <c r="A16" s="391" t="s">
        <v>295</v>
      </c>
      <c r="B16" s="392" t="s">
        <v>286</v>
      </c>
      <c r="C16" s="392" t="s">
        <v>294</v>
      </c>
      <c r="D16" s="393">
        <v>0</v>
      </c>
      <c r="E16" s="394">
        <v>0</v>
      </c>
      <c r="F16" s="394">
        <v>0</v>
      </c>
      <c r="G16" s="394">
        <v>0</v>
      </c>
      <c r="H16" s="394">
        <v>0</v>
      </c>
      <c r="I16" s="394">
        <v>0</v>
      </c>
      <c r="J16" s="394">
        <v>0</v>
      </c>
      <c r="K16" s="394">
        <v>0</v>
      </c>
      <c r="L16" s="394">
        <v>0</v>
      </c>
      <c r="M16" s="394">
        <v>0</v>
      </c>
      <c r="N16" s="395">
        <v>0</v>
      </c>
      <c r="O16" s="396">
        <v>0</v>
      </c>
      <c r="P16" s="397">
        <f t="shared" si="2"/>
        <v>0</v>
      </c>
    </row>
    <row r="17" spans="1:16" x14ac:dyDescent="0.2">
      <c r="A17" s="391" t="s">
        <v>297</v>
      </c>
      <c r="B17" s="392" t="s">
        <v>286</v>
      </c>
      <c r="C17" s="392" t="s">
        <v>296</v>
      </c>
      <c r="D17" s="393">
        <v>0</v>
      </c>
      <c r="E17" s="394">
        <v>0</v>
      </c>
      <c r="F17" s="394">
        <v>0</v>
      </c>
      <c r="G17" s="394">
        <v>0</v>
      </c>
      <c r="H17" s="394">
        <v>0</v>
      </c>
      <c r="I17" s="394">
        <v>0</v>
      </c>
      <c r="J17" s="394">
        <v>0</v>
      </c>
      <c r="K17" s="394">
        <v>0</v>
      </c>
      <c r="L17" s="394">
        <v>0</v>
      </c>
      <c r="M17" s="394">
        <v>0</v>
      </c>
      <c r="N17" s="395">
        <v>0</v>
      </c>
      <c r="O17" s="396">
        <v>0</v>
      </c>
      <c r="P17" s="397">
        <f t="shared" si="2"/>
        <v>0</v>
      </c>
    </row>
    <row r="18" spans="1:16" x14ac:dyDescent="0.2">
      <c r="A18" s="391" t="s">
        <v>299</v>
      </c>
      <c r="B18" s="392" t="s">
        <v>286</v>
      </c>
      <c r="C18" s="392" t="s">
        <v>298</v>
      </c>
      <c r="D18" s="393">
        <v>0</v>
      </c>
      <c r="E18" s="394">
        <v>0</v>
      </c>
      <c r="F18" s="394">
        <v>0</v>
      </c>
      <c r="G18" s="394">
        <v>0</v>
      </c>
      <c r="H18" s="394">
        <v>0</v>
      </c>
      <c r="I18" s="394">
        <v>0</v>
      </c>
      <c r="J18" s="394">
        <v>0</v>
      </c>
      <c r="K18" s="394">
        <v>0</v>
      </c>
      <c r="L18" s="394">
        <v>0</v>
      </c>
      <c r="M18" s="394">
        <v>0</v>
      </c>
      <c r="N18" s="395">
        <v>0</v>
      </c>
      <c r="O18" s="396">
        <v>0</v>
      </c>
      <c r="P18" s="397">
        <f t="shared" si="2"/>
        <v>0</v>
      </c>
    </row>
    <row r="19" spans="1:16" x14ac:dyDescent="0.2">
      <c r="A19" s="391" t="s">
        <v>301</v>
      </c>
      <c r="B19" s="392" t="s">
        <v>286</v>
      </c>
      <c r="C19" s="392" t="s">
        <v>300</v>
      </c>
      <c r="D19" s="393">
        <v>0</v>
      </c>
      <c r="E19" s="394">
        <v>0</v>
      </c>
      <c r="F19" s="394">
        <v>0</v>
      </c>
      <c r="G19" s="394">
        <v>0</v>
      </c>
      <c r="H19" s="394">
        <v>0</v>
      </c>
      <c r="I19" s="394">
        <v>0</v>
      </c>
      <c r="J19" s="394">
        <v>0</v>
      </c>
      <c r="K19" s="394">
        <v>0</v>
      </c>
      <c r="L19" s="394">
        <v>0</v>
      </c>
      <c r="M19" s="394">
        <v>0</v>
      </c>
      <c r="N19" s="395">
        <v>0</v>
      </c>
      <c r="O19" s="396">
        <v>0</v>
      </c>
      <c r="P19" s="397">
        <f t="shared" si="2"/>
        <v>0</v>
      </c>
    </row>
    <row r="20" spans="1:16" x14ac:dyDescent="0.2">
      <c r="A20" s="391" t="s">
        <v>303</v>
      </c>
      <c r="B20" s="392" t="s">
        <v>286</v>
      </c>
      <c r="C20" s="392" t="s">
        <v>302</v>
      </c>
      <c r="D20" s="393">
        <v>0</v>
      </c>
      <c r="E20" s="394">
        <v>0</v>
      </c>
      <c r="F20" s="394">
        <v>0</v>
      </c>
      <c r="G20" s="394">
        <v>0</v>
      </c>
      <c r="H20" s="394">
        <v>0</v>
      </c>
      <c r="I20" s="394">
        <v>0</v>
      </c>
      <c r="J20" s="394">
        <v>0</v>
      </c>
      <c r="K20" s="394">
        <v>0</v>
      </c>
      <c r="L20" s="394">
        <v>0</v>
      </c>
      <c r="M20" s="394">
        <v>0</v>
      </c>
      <c r="N20" s="395">
        <v>0</v>
      </c>
      <c r="O20" s="396">
        <v>0</v>
      </c>
      <c r="P20" s="397">
        <f t="shared" si="2"/>
        <v>0</v>
      </c>
    </row>
    <row r="21" spans="1:16" x14ac:dyDescent="0.2">
      <c r="A21" s="391" t="s">
        <v>305</v>
      </c>
      <c r="B21" s="392" t="s">
        <v>286</v>
      </c>
      <c r="C21" s="392" t="s">
        <v>304</v>
      </c>
      <c r="D21" s="398">
        <v>0</v>
      </c>
      <c r="E21" s="395">
        <v>0</v>
      </c>
      <c r="F21" s="395">
        <v>0</v>
      </c>
      <c r="G21" s="395">
        <v>0</v>
      </c>
      <c r="H21" s="395">
        <v>0</v>
      </c>
      <c r="I21" s="395">
        <v>0</v>
      </c>
      <c r="J21" s="395">
        <v>0</v>
      </c>
      <c r="K21" s="395">
        <v>0</v>
      </c>
      <c r="L21" s="395">
        <v>0</v>
      </c>
      <c r="M21" s="395">
        <v>0</v>
      </c>
      <c r="N21" s="395">
        <v>0</v>
      </c>
      <c r="O21" s="396">
        <v>0</v>
      </c>
      <c r="P21" s="397">
        <f t="shared" si="2"/>
        <v>0</v>
      </c>
    </row>
    <row r="22" spans="1:16" x14ac:dyDescent="0.2">
      <c r="A22" s="391" t="s">
        <v>307</v>
      </c>
      <c r="B22" s="392" t="s">
        <v>286</v>
      </c>
      <c r="C22" s="392" t="s">
        <v>306</v>
      </c>
      <c r="D22" s="398">
        <v>0</v>
      </c>
      <c r="E22" s="395">
        <v>0</v>
      </c>
      <c r="F22" s="395">
        <v>0</v>
      </c>
      <c r="G22" s="395">
        <v>0</v>
      </c>
      <c r="H22" s="395">
        <v>0</v>
      </c>
      <c r="I22" s="395">
        <v>0</v>
      </c>
      <c r="J22" s="395">
        <v>0</v>
      </c>
      <c r="K22" s="395">
        <v>0</v>
      </c>
      <c r="L22" s="395">
        <v>0</v>
      </c>
      <c r="M22" s="395">
        <v>0</v>
      </c>
      <c r="N22" s="395">
        <v>0</v>
      </c>
      <c r="O22" s="396">
        <v>0</v>
      </c>
      <c r="P22" s="397">
        <f t="shared" si="2"/>
        <v>0</v>
      </c>
    </row>
    <row r="23" spans="1:16" x14ac:dyDescent="0.2">
      <c r="A23" s="391" t="s">
        <v>309</v>
      </c>
      <c r="B23" s="392" t="s">
        <v>286</v>
      </c>
      <c r="C23" s="392" t="s">
        <v>308</v>
      </c>
      <c r="D23" s="398">
        <v>0</v>
      </c>
      <c r="E23" s="395">
        <v>0</v>
      </c>
      <c r="F23" s="395">
        <v>0</v>
      </c>
      <c r="G23" s="395">
        <v>0</v>
      </c>
      <c r="H23" s="395">
        <v>0</v>
      </c>
      <c r="I23" s="395">
        <v>0</v>
      </c>
      <c r="J23" s="395">
        <v>0</v>
      </c>
      <c r="K23" s="395">
        <v>0</v>
      </c>
      <c r="L23" s="395">
        <v>0</v>
      </c>
      <c r="M23" s="395">
        <v>0</v>
      </c>
      <c r="N23" s="395">
        <v>0</v>
      </c>
      <c r="O23" s="396">
        <v>0</v>
      </c>
      <c r="P23" s="397">
        <f t="shared" si="2"/>
        <v>0</v>
      </c>
    </row>
    <row r="24" spans="1:16" x14ac:dyDescent="0.2">
      <c r="A24" s="391" t="s">
        <v>312</v>
      </c>
      <c r="B24" s="392" t="s">
        <v>310</v>
      </c>
      <c r="C24" s="392" t="s">
        <v>311</v>
      </c>
      <c r="D24" s="398">
        <v>0</v>
      </c>
      <c r="E24" s="395">
        <v>0</v>
      </c>
      <c r="F24" s="395">
        <v>0</v>
      </c>
      <c r="G24" s="395">
        <v>0</v>
      </c>
      <c r="H24" s="395">
        <v>0</v>
      </c>
      <c r="I24" s="395">
        <v>0</v>
      </c>
      <c r="J24" s="395">
        <v>0</v>
      </c>
      <c r="K24" s="395">
        <v>0</v>
      </c>
      <c r="L24" s="395">
        <v>0</v>
      </c>
      <c r="M24" s="395">
        <v>0</v>
      </c>
      <c r="N24" s="395">
        <v>0</v>
      </c>
      <c r="O24" s="396">
        <v>0</v>
      </c>
      <c r="P24" s="397">
        <f t="shared" si="2"/>
        <v>0</v>
      </c>
    </row>
    <row r="25" spans="1:16" x14ac:dyDescent="0.2">
      <c r="A25" s="391" t="s">
        <v>314</v>
      </c>
      <c r="B25" s="392" t="s">
        <v>310</v>
      </c>
      <c r="C25" s="392" t="s">
        <v>313</v>
      </c>
      <c r="D25" s="398">
        <v>0</v>
      </c>
      <c r="E25" s="395">
        <v>0</v>
      </c>
      <c r="F25" s="395">
        <v>0</v>
      </c>
      <c r="G25" s="395">
        <v>0</v>
      </c>
      <c r="H25" s="395">
        <v>0</v>
      </c>
      <c r="I25" s="395">
        <v>0</v>
      </c>
      <c r="J25" s="395">
        <v>0</v>
      </c>
      <c r="K25" s="395">
        <v>0</v>
      </c>
      <c r="L25" s="395">
        <v>0</v>
      </c>
      <c r="M25" s="395">
        <v>0</v>
      </c>
      <c r="N25" s="395">
        <v>0</v>
      </c>
      <c r="O25" s="396">
        <v>0</v>
      </c>
      <c r="P25" s="397">
        <f t="shared" si="2"/>
        <v>0</v>
      </c>
    </row>
    <row r="26" spans="1:16" s="363" customFormat="1" x14ac:dyDescent="0.2">
      <c r="A26" s="391" t="s">
        <v>316</v>
      </c>
      <c r="B26" s="392" t="s">
        <v>310</v>
      </c>
      <c r="C26" s="392" t="s">
        <v>315</v>
      </c>
      <c r="D26" s="399">
        <v>0</v>
      </c>
      <c r="E26" s="400">
        <v>0</v>
      </c>
      <c r="F26" s="400">
        <v>0</v>
      </c>
      <c r="G26" s="400">
        <v>0</v>
      </c>
      <c r="H26" s="400">
        <v>0</v>
      </c>
      <c r="I26" s="400">
        <v>0</v>
      </c>
      <c r="J26" s="400">
        <v>0</v>
      </c>
      <c r="K26" s="400">
        <v>0</v>
      </c>
      <c r="L26" s="400">
        <v>0</v>
      </c>
      <c r="M26" s="400">
        <v>0</v>
      </c>
      <c r="N26" s="400">
        <v>0</v>
      </c>
      <c r="O26" s="401">
        <v>0</v>
      </c>
      <c r="P26" s="397">
        <f t="shared" si="2"/>
        <v>0</v>
      </c>
    </row>
    <row r="27" spans="1:16" x14ac:dyDescent="0.2">
      <c r="A27" s="391" t="s">
        <v>318</v>
      </c>
      <c r="B27" s="392" t="s">
        <v>310</v>
      </c>
      <c r="C27" s="392" t="s">
        <v>317</v>
      </c>
      <c r="D27" s="398">
        <v>0</v>
      </c>
      <c r="E27" s="395">
        <v>0</v>
      </c>
      <c r="F27" s="395">
        <v>0</v>
      </c>
      <c r="G27" s="395">
        <v>0</v>
      </c>
      <c r="H27" s="395">
        <v>0</v>
      </c>
      <c r="I27" s="395">
        <v>0</v>
      </c>
      <c r="J27" s="395">
        <v>0</v>
      </c>
      <c r="K27" s="395">
        <v>0</v>
      </c>
      <c r="L27" s="395">
        <v>0</v>
      </c>
      <c r="M27" s="395">
        <v>0</v>
      </c>
      <c r="N27" s="395">
        <v>0</v>
      </c>
      <c r="O27" s="396">
        <v>0</v>
      </c>
      <c r="P27" s="397">
        <f t="shared" si="2"/>
        <v>0</v>
      </c>
    </row>
    <row r="28" spans="1:16" x14ac:dyDescent="0.2">
      <c r="A28" s="391" t="s">
        <v>320</v>
      </c>
      <c r="B28" s="392" t="s">
        <v>310</v>
      </c>
      <c r="C28" s="392" t="s">
        <v>319</v>
      </c>
      <c r="D28" s="398">
        <v>0</v>
      </c>
      <c r="E28" s="395">
        <v>0</v>
      </c>
      <c r="F28" s="395">
        <v>0</v>
      </c>
      <c r="G28" s="395">
        <v>0</v>
      </c>
      <c r="H28" s="395">
        <v>0</v>
      </c>
      <c r="I28" s="395">
        <v>0</v>
      </c>
      <c r="J28" s="395">
        <v>0</v>
      </c>
      <c r="K28" s="395">
        <v>0</v>
      </c>
      <c r="L28" s="395">
        <v>0</v>
      </c>
      <c r="M28" s="395">
        <v>0</v>
      </c>
      <c r="N28" s="395">
        <v>0</v>
      </c>
      <c r="O28" s="396">
        <v>0</v>
      </c>
      <c r="P28" s="397">
        <f t="shared" si="2"/>
        <v>0</v>
      </c>
    </row>
    <row r="29" spans="1:16" x14ac:dyDescent="0.2">
      <c r="A29" s="391" t="s">
        <v>322</v>
      </c>
      <c r="B29" s="392" t="s">
        <v>310</v>
      </c>
      <c r="C29" s="392" t="s">
        <v>321</v>
      </c>
      <c r="D29" s="398">
        <v>0</v>
      </c>
      <c r="E29" s="395">
        <v>0</v>
      </c>
      <c r="F29" s="395">
        <v>0</v>
      </c>
      <c r="G29" s="395">
        <v>0</v>
      </c>
      <c r="H29" s="395">
        <v>0</v>
      </c>
      <c r="I29" s="395">
        <v>0</v>
      </c>
      <c r="J29" s="395">
        <v>0</v>
      </c>
      <c r="K29" s="395">
        <v>0</v>
      </c>
      <c r="L29" s="395">
        <v>0</v>
      </c>
      <c r="M29" s="395">
        <v>0</v>
      </c>
      <c r="N29" s="395">
        <v>0</v>
      </c>
      <c r="O29" s="396">
        <v>0</v>
      </c>
      <c r="P29" s="397">
        <f t="shared" si="2"/>
        <v>0</v>
      </c>
    </row>
    <row r="30" spans="1:16" x14ac:dyDescent="0.2">
      <c r="A30" s="391" t="s">
        <v>324</v>
      </c>
      <c r="B30" s="392" t="s">
        <v>310</v>
      </c>
      <c r="C30" s="392" t="s">
        <v>323</v>
      </c>
      <c r="D30" s="398">
        <v>0</v>
      </c>
      <c r="E30" s="395">
        <v>0</v>
      </c>
      <c r="F30" s="395">
        <v>0</v>
      </c>
      <c r="G30" s="395">
        <v>0</v>
      </c>
      <c r="H30" s="395">
        <v>0</v>
      </c>
      <c r="I30" s="395">
        <v>0</v>
      </c>
      <c r="J30" s="395">
        <v>0</v>
      </c>
      <c r="K30" s="395">
        <v>0</v>
      </c>
      <c r="L30" s="395">
        <v>0</v>
      </c>
      <c r="M30" s="395">
        <v>0</v>
      </c>
      <c r="N30" s="395">
        <v>0</v>
      </c>
      <c r="O30" s="396">
        <v>0</v>
      </c>
      <c r="P30" s="397">
        <f t="shared" si="2"/>
        <v>0</v>
      </c>
    </row>
    <row r="31" spans="1:16" x14ac:dyDescent="0.2">
      <c r="A31" s="391" t="s">
        <v>326</v>
      </c>
      <c r="B31" s="392" t="s">
        <v>310</v>
      </c>
      <c r="C31" s="392" t="s">
        <v>325</v>
      </c>
      <c r="D31" s="398">
        <v>0</v>
      </c>
      <c r="E31" s="395">
        <v>0</v>
      </c>
      <c r="F31" s="395">
        <v>0</v>
      </c>
      <c r="G31" s="395">
        <v>0</v>
      </c>
      <c r="H31" s="395">
        <v>0</v>
      </c>
      <c r="I31" s="395">
        <v>0</v>
      </c>
      <c r="J31" s="395">
        <v>0</v>
      </c>
      <c r="K31" s="395">
        <v>0</v>
      </c>
      <c r="L31" s="395">
        <v>0</v>
      </c>
      <c r="M31" s="395">
        <v>0</v>
      </c>
      <c r="N31" s="395">
        <v>0</v>
      </c>
      <c r="O31" s="396">
        <v>0</v>
      </c>
      <c r="P31" s="397">
        <f t="shared" si="2"/>
        <v>0</v>
      </c>
    </row>
    <row r="32" spans="1:16" x14ac:dyDescent="0.2">
      <c r="A32" s="391" t="s">
        <v>328</v>
      </c>
      <c r="B32" s="392" t="s">
        <v>310</v>
      </c>
      <c r="C32" s="392" t="s">
        <v>327</v>
      </c>
      <c r="D32" s="398">
        <v>0</v>
      </c>
      <c r="E32" s="395">
        <v>0</v>
      </c>
      <c r="F32" s="395">
        <v>0</v>
      </c>
      <c r="G32" s="395">
        <v>0</v>
      </c>
      <c r="H32" s="395">
        <v>0</v>
      </c>
      <c r="I32" s="395">
        <v>0</v>
      </c>
      <c r="J32" s="395">
        <v>0</v>
      </c>
      <c r="K32" s="395">
        <v>0</v>
      </c>
      <c r="L32" s="395">
        <v>0</v>
      </c>
      <c r="M32" s="395">
        <v>0</v>
      </c>
      <c r="N32" s="395">
        <v>0</v>
      </c>
      <c r="O32" s="396">
        <v>0</v>
      </c>
      <c r="P32" s="397">
        <f t="shared" si="2"/>
        <v>0</v>
      </c>
    </row>
    <row r="33" spans="1:16" s="363" customFormat="1" x14ac:dyDescent="0.2">
      <c r="A33" s="391" t="s">
        <v>331</v>
      </c>
      <c r="B33" s="392" t="s">
        <v>329</v>
      </c>
      <c r="C33" s="392" t="s">
        <v>330</v>
      </c>
      <c r="D33" s="399">
        <v>0</v>
      </c>
      <c r="E33" s="400">
        <v>0</v>
      </c>
      <c r="F33" s="400">
        <v>0</v>
      </c>
      <c r="G33" s="400">
        <v>0</v>
      </c>
      <c r="H33" s="400">
        <v>0</v>
      </c>
      <c r="I33" s="400">
        <v>0</v>
      </c>
      <c r="J33" s="400">
        <v>0</v>
      </c>
      <c r="K33" s="400">
        <v>0</v>
      </c>
      <c r="L33" s="400">
        <v>0</v>
      </c>
      <c r="M33" s="400">
        <v>0</v>
      </c>
      <c r="N33" s="400">
        <v>0</v>
      </c>
      <c r="O33" s="401">
        <v>0</v>
      </c>
      <c r="P33" s="397">
        <f t="shared" si="2"/>
        <v>0</v>
      </c>
    </row>
    <row r="34" spans="1:16" x14ac:dyDescent="0.2">
      <c r="A34" s="391" t="s">
        <v>333</v>
      </c>
      <c r="B34" s="392" t="s">
        <v>329</v>
      </c>
      <c r="C34" s="392" t="s">
        <v>332</v>
      </c>
      <c r="D34" s="398">
        <v>0</v>
      </c>
      <c r="E34" s="395">
        <v>0</v>
      </c>
      <c r="F34" s="395">
        <v>0</v>
      </c>
      <c r="G34" s="395">
        <v>0</v>
      </c>
      <c r="H34" s="395">
        <v>0</v>
      </c>
      <c r="I34" s="395">
        <v>0</v>
      </c>
      <c r="J34" s="395">
        <v>0</v>
      </c>
      <c r="K34" s="395">
        <v>0</v>
      </c>
      <c r="L34" s="395">
        <v>0</v>
      </c>
      <c r="M34" s="395">
        <v>0</v>
      </c>
      <c r="N34" s="395">
        <v>0</v>
      </c>
      <c r="O34" s="396">
        <v>0</v>
      </c>
      <c r="P34" s="397">
        <f t="shared" si="2"/>
        <v>0</v>
      </c>
    </row>
    <row r="35" spans="1:16" x14ac:dyDescent="0.2">
      <c r="A35" s="391" t="s">
        <v>335</v>
      </c>
      <c r="B35" s="392" t="s">
        <v>329</v>
      </c>
      <c r="C35" s="392" t="s">
        <v>334</v>
      </c>
      <c r="D35" s="398">
        <v>0</v>
      </c>
      <c r="E35" s="395">
        <v>0</v>
      </c>
      <c r="F35" s="395">
        <v>0</v>
      </c>
      <c r="G35" s="395">
        <v>0</v>
      </c>
      <c r="H35" s="395">
        <v>0</v>
      </c>
      <c r="I35" s="395">
        <v>0</v>
      </c>
      <c r="J35" s="395">
        <v>0</v>
      </c>
      <c r="K35" s="395">
        <v>0</v>
      </c>
      <c r="L35" s="395">
        <v>0</v>
      </c>
      <c r="M35" s="395">
        <v>0</v>
      </c>
      <c r="N35" s="395">
        <v>0</v>
      </c>
      <c r="O35" s="396">
        <v>0</v>
      </c>
      <c r="P35" s="397">
        <f t="shared" si="2"/>
        <v>0</v>
      </c>
    </row>
    <row r="36" spans="1:16" x14ac:dyDescent="0.2">
      <c r="A36" s="391" t="s">
        <v>337</v>
      </c>
      <c r="B36" s="392" t="s">
        <v>329</v>
      </c>
      <c r="C36" s="392" t="s">
        <v>336</v>
      </c>
      <c r="D36" s="398">
        <v>0</v>
      </c>
      <c r="E36" s="395">
        <v>0</v>
      </c>
      <c r="F36" s="395">
        <v>0</v>
      </c>
      <c r="G36" s="395">
        <v>0</v>
      </c>
      <c r="H36" s="395">
        <v>0</v>
      </c>
      <c r="I36" s="395">
        <v>0</v>
      </c>
      <c r="J36" s="395">
        <v>0</v>
      </c>
      <c r="K36" s="395">
        <v>0</v>
      </c>
      <c r="L36" s="395">
        <v>0</v>
      </c>
      <c r="M36" s="395">
        <v>0</v>
      </c>
      <c r="N36" s="395">
        <v>0</v>
      </c>
      <c r="O36" s="396">
        <v>0</v>
      </c>
      <c r="P36" s="397">
        <f t="shared" si="2"/>
        <v>0</v>
      </c>
    </row>
    <row r="37" spans="1:16" x14ac:dyDescent="0.2">
      <c r="A37" s="391" t="s">
        <v>338</v>
      </c>
      <c r="B37" s="392" t="s">
        <v>329</v>
      </c>
      <c r="C37" s="392" t="s">
        <v>329</v>
      </c>
      <c r="D37" s="398">
        <v>0</v>
      </c>
      <c r="E37" s="395">
        <v>0</v>
      </c>
      <c r="F37" s="395">
        <v>0</v>
      </c>
      <c r="G37" s="395">
        <v>0</v>
      </c>
      <c r="H37" s="395">
        <v>0</v>
      </c>
      <c r="I37" s="395">
        <v>0</v>
      </c>
      <c r="J37" s="395">
        <v>0</v>
      </c>
      <c r="K37" s="395">
        <v>0</v>
      </c>
      <c r="L37" s="395">
        <v>0</v>
      </c>
      <c r="M37" s="395">
        <v>0</v>
      </c>
      <c r="N37" s="395">
        <v>0</v>
      </c>
      <c r="O37" s="396">
        <v>0</v>
      </c>
      <c r="P37" s="397">
        <f t="shared" si="2"/>
        <v>0</v>
      </c>
    </row>
    <row r="38" spans="1:16" x14ac:dyDescent="0.2">
      <c r="A38" s="391" t="s">
        <v>340</v>
      </c>
      <c r="B38" s="392" t="s">
        <v>329</v>
      </c>
      <c r="C38" s="392" t="s">
        <v>339</v>
      </c>
      <c r="D38" s="398">
        <v>0</v>
      </c>
      <c r="E38" s="395">
        <v>0</v>
      </c>
      <c r="F38" s="395">
        <v>0</v>
      </c>
      <c r="G38" s="395">
        <v>0</v>
      </c>
      <c r="H38" s="395">
        <v>0</v>
      </c>
      <c r="I38" s="395">
        <v>0</v>
      </c>
      <c r="J38" s="395">
        <v>0</v>
      </c>
      <c r="K38" s="395">
        <v>0</v>
      </c>
      <c r="L38" s="395">
        <v>0</v>
      </c>
      <c r="M38" s="395">
        <v>0</v>
      </c>
      <c r="N38" s="395">
        <v>0</v>
      </c>
      <c r="O38" s="396">
        <v>0</v>
      </c>
      <c r="P38" s="397">
        <f t="shared" si="2"/>
        <v>0</v>
      </c>
    </row>
    <row r="39" spans="1:16" x14ac:dyDescent="0.2">
      <c r="A39" s="391" t="s">
        <v>342</v>
      </c>
      <c r="B39" s="392" t="s">
        <v>329</v>
      </c>
      <c r="C39" s="392" t="s">
        <v>341</v>
      </c>
      <c r="D39" s="398">
        <v>0</v>
      </c>
      <c r="E39" s="395">
        <v>0</v>
      </c>
      <c r="F39" s="395">
        <v>0</v>
      </c>
      <c r="G39" s="395">
        <v>0</v>
      </c>
      <c r="H39" s="395">
        <v>0</v>
      </c>
      <c r="I39" s="395">
        <v>0</v>
      </c>
      <c r="J39" s="395">
        <v>0</v>
      </c>
      <c r="K39" s="395">
        <v>0</v>
      </c>
      <c r="L39" s="395">
        <v>0</v>
      </c>
      <c r="M39" s="395">
        <v>0</v>
      </c>
      <c r="N39" s="395">
        <v>0</v>
      </c>
      <c r="O39" s="396">
        <v>0</v>
      </c>
      <c r="P39" s="397">
        <f t="shared" si="2"/>
        <v>0</v>
      </c>
    </row>
    <row r="40" spans="1:16" x14ac:dyDescent="0.2">
      <c r="A40" s="391" t="s">
        <v>344</v>
      </c>
      <c r="B40" s="392" t="s">
        <v>329</v>
      </c>
      <c r="C40" s="392" t="s">
        <v>343</v>
      </c>
      <c r="D40" s="398">
        <v>0</v>
      </c>
      <c r="E40" s="395">
        <v>0</v>
      </c>
      <c r="F40" s="395">
        <v>0</v>
      </c>
      <c r="G40" s="395">
        <v>0</v>
      </c>
      <c r="H40" s="395">
        <v>0</v>
      </c>
      <c r="I40" s="395">
        <v>0</v>
      </c>
      <c r="J40" s="395">
        <v>0</v>
      </c>
      <c r="K40" s="395">
        <v>0</v>
      </c>
      <c r="L40" s="395">
        <v>0</v>
      </c>
      <c r="M40" s="395">
        <v>0</v>
      </c>
      <c r="N40" s="395">
        <v>0</v>
      </c>
      <c r="O40" s="396">
        <v>0</v>
      </c>
      <c r="P40" s="397">
        <f t="shared" si="2"/>
        <v>0</v>
      </c>
    </row>
    <row r="41" spans="1:16" x14ac:dyDescent="0.2">
      <c r="A41" s="391" t="s">
        <v>346</v>
      </c>
      <c r="B41" s="392" t="s">
        <v>329</v>
      </c>
      <c r="C41" s="392" t="s">
        <v>345</v>
      </c>
      <c r="D41" s="398">
        <v>0</v>
      </c>
      <c r="E41" s="395">
        <v>0</v>
      </c>
      <c r="F41" s="395">
        <v>0</v>
      </c>
      <c r="G41" s="395">
        <v>0</v>
      </c>
      <c r="H41" s="395">
        <v>0</v>
      </c>
      <c r="I41" s="395">
        <v>0</v>
      </c>
      <c r="J41" s="395">
        <v>0</v>
      </c>
      <c r="K41" s="395">
        <v>0</v>
      </c>
      <c r="L41" s="395">
        <v>0</v>
      </c>
      <c r="M41" s="395">
        <v>0</v>
      </c>
      <c r="N41" s="395">
        <v>0</v>
      </c>
      <c r="O41" s="396">
        <v>0</v>
      </c>
      <c r="P41" s="397">
        <f t="shared" si="2"/>
        <v>0</v>
      </c>
    </row>
    <row r="42" spans="1:16" x14ac:dyDescent="0.2">
      <c r="A42" s="391" t="s">
        <v>348</v>
      </c>
      <c r="B42" s="392" t="s">
        <v>329</v>
      </c>
      <c r="C42" s="392" t="s">
        <v>347</v>
      </c>
      <c r="D42" s="398">
        <v>0</v>
      </c>
      <c r="E42" s="395">
        <v>0</v>
      </c>
      <c r="F42" s="395">
        <v>0</v>
      </c>
      <c r="G42" s="395">
        <v>0</v>
      </c>
      <c r="H42" s="395">
        <v>0</v>
      </c>
      <c r="I42" s="395">
        <v>0</v>
      </c>
      <c r="J42" s="395">
        <v>0</v>
      </c>
      <c r="K42" s="395">
        <v>0</v>
      </c>
      <c r="L42" s="395">
        <v>0</v>
      </c>
      <c r="M42" s="395">
        <v>0</v>
      </c>
      <c r="N42" s="395">
        <v>0</v>
      </c>
      <c r="O42" s="396">
        <v>0</v>
      </c>
      <c r="P42" s="397">
        <f t="shared" si="2"/>
        <v>0</v>
      </c>
    </row>
    <row r="43" spans="1:16" x14ac:dyDescent="0.2">
      <c r="A43" s="391" t="s">
        <v>350</v>
      </c>
      <c r="B43" s="392" t="s">
        <v>329</v>
      </c>
      <c r="C43" s="392" t="s">
        <v>349</v>
      </c>
      <c r="D43" s="398">
        <v>0</v>
      </c>
      <c r="E43" s="395">
        <v>0</v>
      </c>
      <c r="F43" s="395">
        <v>0</v>
      </c>
      <c r="G43" s="395">
        <v>0</v>
      </c>
      <c r="H43" s="395">
        <v>0</v>
      </c>
      <c r="I43" s="395">
        <v>0</v>
      </c>
      <c r="J43" s="395">
        <v>0</v>
      </c>
      <c r="K43" s="395">
        <v>0</v>
      </c>
      <c r="L43" s="395">
        <v>0</v>
      </c>
      <c r="M43" s="395">
        <v>0</v>
      </c>
      <c r="N43" s="395">
        <v>0</v>
      </c>
      <c r="O43" s="396">
        <v>0</v>
      </c>
      <c r="P43" s="397">
        <f t="shared" si="2"/>
        <v>0</v>
      </c>
    </row>
    <row r="44" spans="1:16" x14ac:dyDescent="0.2">
      <c r="A44" s="391" t="s">
        <v>352</v>
      </c>
      <c r="B44" s="392" t="s">
        <v>329</v>
      </c>
      <c r="C44" s="392" t="s">
        <v>351</v>
      </c>
      <c r="D44" s="398">
        <v>0</v>
      </c>
      <c r="E44" s="395">
        <v>0</v>
      </c>
      <c r="F44" s="395">
        <v>0</v>
      </c>
      <c r="G44" s="395">
        <v>0</v>
      </c>
      <c r="H44" s="395">
        <v>0</v>
      </c>
      <c r="I44" s="395">
        <v>0</v>
      </c>
      <c r="J44" s="395">
        <v>0</v>
      </c>
      <c r="K44" s="395">
        <v>0</v>
      </c>
      <c r="L44" s="395">
        <v>0</v>
      </c>
      <c r="M44" s="395">
        <v>0</v>
      </c>
      <c r="N44" s="395">
        <v>0</v>
      </c>
      <c r="O44" s="396">
        <v>0</v>
      </c>
      <c r="P44" s="397">
        <f t="shared" si="2"/>
        <v>0</v>
      </c>
    </row>
    <row r="45" spans="1:16" s="363" customFormat="1" x14ac:dyDescent="0.2">
      <c r="A45" s="391" t="s">
        <v>354</v>
      </c>
      <c r="B45" s="392" t="s">
        <v>329</v>
      </c>
      <c r="C45" s="392" t="s">
        <v>353</v>
      </c>
      <c r="D45" s="399">
        <v>0</v>
      </c>
      <c r="E45" s="400">
        <v>0</v>
      </c>
      <c r="F45" s="400">
        <v>0</v>
      </c>
      <c r="G45" s="400">
        <v>0</v>
      </c>
      <c r="H45" s="400">
        <v>0</v>
      </c>
      <c r="I45" s="400">
        <v>0</v>
      </c>
      <c r="J45" s="400">
        <v>0</v>
      </c>
      <c r="K45" s="400">
        <v>0</v>
      </c>
      <c r="L45" s="400">
        <v>0</v>
      </c>
      <c r="M45" s="400">
        <v>0</v>
      </c>
      <c r="N45" s="400">
        <v>0</v>
      </c>
      <c r="O45" s="401">
        <v>0</v>
      </c>
      <c r="P45" s="397">
        <f t="shared" si="2"/>
        <v>0</v>
      </c>
    </row>
    <row r="46" spans="1:16" x14ac:dyDescent="0.2">
      <c r="A46" s="391" t="s">
        <v>356</v>
      </c>
      <c r="B46" s="392" t="s">
        <v>329</v>
      </c>
      <c r="C46" s="392" t="s">
        <v>355</v>
      </c>
      <c r="D46" s="398">
        <v>0</v>
      </c>
      <c r="E46" s="395">
        <v>0</v>
      </c>
      <c r="F46" s="395">
        <v>0</v>
      </c>
      <c r="G46" s="395">
        <v>0</v>
      </c>
      <c r="H46" s="395">
        <v>0</v>
      </c>
      <c r="I46" s="395">
        <v>0</v>
      </c>
      <c r="J46" s="395">
        <v>0</v>
      </c>
      <c r="K46" s="395">
        <v>0</v>
      </c>
      <c r="L46" s="395">
        <v>0</v>
      </c>
      <c r="M46" s="395">
        <v>0</v>
      </c>
      <c r="N46" s="395">
        <v>0</v>
      </c>
      <c r="O46" s="396">
        <v>0</v>
      </c>
      <c r="P46" s="397">
        <f t="shared" si="2"/>
        <v>0</v>
      </c>
    </row>
    <row r="47" spans="1:16" x14ac:dyDescent="0.2">
      <c r="A47" s="391" t="s">
        <v>358</v>
      </c>
      <c r="B47" s="392" t="s">
        <v>329</v>
      </c>
      <c r="C47" s="392" t="s">
        <v>357</v>
      </c>
      <c r="D47" s="398">
        <v>0</v>
      </c>
      <c r="E47" s="395">
        <v>0</v>
      </c>
      <c r="F47" s="395">
        <v>0</v>
      </c>
      <c r="G47" s="395">
        <v>0</v>
      </c>
      <c r="H47" s="395">
        <v>0</v>
      </c>
      <c r="I47" s="395">
        <v>0</v>
      </c>
      <c r="J47" s="395">
        <v>0</v>
      </c>
      <c r="K47" s="395">
        <v>0</v>
      </c>
      <c r="L47" s="395">
        <v>0</v>
      </c>
      <c r="M47" s="395">
        <v>0</v>
      </c>
      <c r="N47" s="395">
        <v>0</v>
      </c>
      <c r="O47" s="396">
        <v>0</v>
      </c>
      <c r="P47" s="397">
        <f t="shared" si="2"/>
        <v>0</v>
      </c>
    </row>
    <row r="48" spans="1:16" x14ac:dyDescent="0.2">
      <c r="A48" s="391" t="s">
        <v>360</v>
      </c>
      <c r="B48" s="392" t="s">
        <v>329</v>
      </c>
      <c r="C48" s="392" t="s">
        <v>359</v>
      </c>
      <c r="D48" s="398">
        <v>0</v>
      </c>
      <c r="E48" s="395">
        <v>0</v>
      </c>
      <c r="F48" s="395">
        <v>0</v>
      </c>
      <c r="G48" s="395">
        <v>0</v>
      </c>
      <c r="H48" s="395">
        <v>0</v>
      </c>
      <c r="I48" s="395">
        <v>0</v>
      </c>
      <c r="J48" s="395">
        <v>0</v>
      </c>
      <c r="K48" s="395">
        <v>0</v>
      </c>
      <c r="L48" s="395">
        <v>0</v>
      </c>
      <c r="M48" s="395">
        <v>0</v>
      </c>
      <c r="N48" s="395">
        <v>0</v>
      </c>
      <c r="O48" s="396">
        <v>0</v>
      </c>
      <c r="P48" s="397">
        <f t="shared" si="2"/>
        <v>0</v>
      </c>
    </row>
    <row r="49" spans="1:16" x14ac:dyDescent="0.2">
      <c r="A49" s="391" t="s">
        <v>362</v>
      </c>
      <c r="B49" s="392" t="s">
        <v>329</v>
      </c>
      <c r="C49" s="392" t="s">
        <v>361</v>
      </c>
      <c r="D49" s="398">
        <v>0</v>
      </c>
      <c r="E49" s="395">
        <v>0</v>
      </c>
      <c r="F49" s="395">
        <v>0</v>
      </c>
      <c r="G49" s="395">
        <v>0</v>
      </c>
      <c r="H49" s="395">
        <v>0</v>
      </c>
      <c r="I49" s="395">
        <v>0</v>
      </c>
      <c r="J49" s="395">
        <v>0</v>
      </c>
      <c r="K49" s="395">
        <v>0</v>
      </c>
      <c r="L49" s="395">
        <v>0</v>
      </c>
      <c r="M49" s="395">
        <v>0</v>
      </c>
      <c r="N49" s="395">
        <v>0</v>
      </c>
      <c r="O49" s="396">
        <v>0</v>
      </c>
      <c r="P49" s="397">
        <f t="shared" si="2"/>
        <v>0</v>
      </c>
    </row>
    <row r="50" spans="1:16" x14ac:dyDescent="0.2">
      <c r="A50" s="391" t="s">
        <v>364</v>
      </c>
      <c r="B50" s="392" t="s">
        <v>329</v>
      </c>
      <c r="C50" s="392" t="s">
        <v>363</v>
      </c>
      <c r="D50" s="398">
        <v>0</v>
      </c>
      <c r="E50" s="395">
        <v>0</v>
      </c>
      <c r="F50" s="395">
        <v>0</v>
      </c>
      <c r="G50" s="395">
        <v>0</v>
      </c>
      <c r="H50" s="395">
        <v>0</v>
      </c>
      <c r="I50" s="395">
        <v>0</v>
      </c>
      <c r="J50" s="395">
        <v>0</v>
      </c>
      <c r="K50" s="395">
        <v>0</v>
      </c>
      <c r="L50" s="395">
        <v>0</v>
      </c>
      <c r="M50" s="395">
        <v>0</v>
      </c>
      <c r="N50" s="395">
        <v>0</v>
      </c>
      <c r="O50" s="396">
        <v>0</v>
      </c>
      <c r="P50" s="397">
        <f t="shared" si="2"/>
        <v>0</v>
      </c>
    </row>
    <row r="51" spans="1:16" s="363" customFormat="1" x14ac:dyDescent="0.2">
      <c r="A51" s="391" t="s">
        <v>366</v>
      </c>
      <c r="B51" s="392" t="s">
        <v>329</v>
      </c>
      <c r="C51" s="392" t="s">
        <v>365</v>
      </c>
      <c r="D51" s="399">
        <v>0</v>
      </c>
      <c r="E51" s="400">
        <v>0</v>
      </c>
      <c r="F51" s="400">
        <v>0</v>
      </c>
      <c r="G51" s="400">
        <v>0</v>
      </c>
      <c r="H51" s="400">
        <v>0</v>
      </c>
      <c r="I51" s="400">
        <v>0</v>
      </c>
      <c r="J51" s="400">
        <v>0</v>
      </c>
      <c r="K51" s="400">
        <v>0</v>
      </c>
      <c r="L51" s="400">
        <v>0</v>
      </c>
      <c r="M51" s="400">
        <v>0</v>
      </c>
      <c r="N51" s="400">
        <v>0</v>
      </c>
      <c r="O51" s="401">
        <v>0</v>
      </c>
      <c r="P51" s="397">
        <f t="shared" si="2"/>
        <v>0</v>
      </c>
    </row>
    <row r="52" spans="1:16" x14ac:dyDescent="0.2">
      <c r="A52" s="391" t="s">
        <v>368</v>
      </c>
      <c r="B52" s="392" t="s">
        <v>329</v>
      </c>
      <c r="C52" s="392" t="s">
        <v>367</v>
      </c>
      <c r="D52" s="398">
        <v>0</v>
      </c>
      <c r="E52" s="395">
        <v>0</v>
      </c>
      <c r="F52" s="395">
        <v>0</v>
      </c>
      <c r="G52" s="395">
        <v>0</v>
      </c>
      <c r="H52" s="395">
        <v>0</v>
      </c>
      <c r="I52" s="395">
        <v>0</v>
      </c>
      <c r="J52" s="395">
        <v>0</v>
      </c>
      <c r="K52" s="395">
        <v>0</v>
      </c>
      <c r="L52" s="395">
        <v>0</v>
      </c>
      <c r="M52" s="395">
        <v>0</v>
      </c>
      <c r="N52" s="395">
        <v>0</v>
      </c>
      <c r="O52" s="396">
        <v>0</v>
      </c>
      <c r="P52" s="397">
        <f t="shared" si="2"/>
        <v>0</v>
      </c>
    </row>
    <row r="53" spans="1:16" x14ac:dyDescent="0.2">
      <c r="A53" s="391" t="s">
        <v>370</v>
      </c>
      <c r="B53" s="392" t="s">
        <v>329</v>
      </c>
      <c r="C53" s="392" t="s">
        <v>369</v>
      </c>
      <c r="D53" s="398">
        <v>0</v>
      </c>
      <c r="E53" s="395">
        <v>0</v>
      </c>
      <c r="F53" s="395">
        <v>0</v>
      </c>
      <c r="G53" s="395">
        <v>0</v>
      </c>
      <c r="H53" s="395">
        <v>0</v>
      </c>
      <c r="I53" s="395">
        <v>0</v>
      </c>
      <c r="J53" s="395">
        <v>0</v>
      </c>
      <c r="K53" s="395">
        <v>0</v>
      </c>
      <c r="L53" s="395">
        <v>0</v>
      </c>
      <c r="M53" s="395">
        <v>0</v>
      </c>
      <c r="N53" s="395">
        <v>0</v>
      </c>
      <c r="O53" s="396">
        <v>0</v>
      </c>
      <c r="P53" s="397">
        <f t="shared" si="2"/>
        <v>0</v>
      </c>
    </row>
    <row r="54" spans="1:16" x14ac:dyDescent="0.2">
      <c r="A54" s="391" t="s">
        <v>372</v>
      </c>
      <c r="B54" s="392" t="s">
        <v>329</v>
      </c>
      <c r="C54" s="392" t="s">
        <v>371</v>
      </c>
      <c r="D54" s="398">
        <v>0</v>
      </c>
      <c r="E54" s="395">
        <v>0</v>
      </c>
      <c r="F54" s="395">
        <v>0</v>
      </c>
      <c r="G54" s="395">
        <v>0</v>
      </c>
      <c r="H54" s="395">
        <v>0</v>
      </c>
      <c r="I54" s="395">
        <v>0</v>
      </c>
      <c r="J54" s="395">
        <v>0</v>
      </c>
      <c r="K54" s="395">
        <v>0</v>
      </c>
      <c r="L54" s="395">
        <v>0</v>
      </c>
      <c r="M54" s="395">
        <v>0</v>
      </c>
      <c r="N54" s="395">
        <v>0</v>
      </c>
      <c r="O54" s="396">
        <v>0</v>
      </c>
      <c r="P54" s="397">
        <f t="shared" si="2"/>
        <v>0</v>
      </c>
    </row>
    <row r="55" spans="1:16" x14ac:dyDescent="0.2">
      <c r="A55" s="391" t="s">
        <v>374</v>
      </c>
      <c r="B55" s="392" t="s">
        <v>329</v>
      </c>
      <c r="C55" s="392" t="s">
        <v>373</v>
      </c>
      <c r="D55" s="398">
        <v>0</v>
      </c>
      <c r="E55" s="395">
        <v>0</v>
      </c>
      <c r="F55" s="395">
        <v>0</v>
      </c>
      <c r="G55" s="395">
        <v>0</v>
      </c>
      <c r="H55" s="395">
        <v>0</v>
      </c>
      <c r="I55" s="395">
        <v>0</v>
      </c>
      <c r="J55" s="395">
        <v>0</v>
      </c>
      <c r="K55" s="395">
        <v>0</v>
      </c>
      <c r="L55" s="395">
        <v>0</v>
      </c>
      <c r="M55" s="395">
        <v>0</v>
      </c>
      <c r="N55" s="395">
        <v>0</v>
      </c>
      <c r="O55" s="396">
        <v>0</v>
      </c>
      <c r="P55" s="397">
        <f t="shared" si="2"/>
        <v>0</v>
      </c>
    </row>
    <row r="56" spans="1:16" x14ac:dyDescent="0.2">
      <c r="A56" s="391" t="s">
        <v>376</v>
      </c>
      <c r="B56" s="392" t="s">
        <v>329</v>
      </c>
      <c r="C56" s="392" t="s">
        <v>375</v>
      </c>
      <c r="D56" s="398">
        <v>0</v>
      </c>
      <c r="E56" s="395">
        <v>0</v>
      </c>
      <c r="F56" s="395">
        <v>0</v>
      </c>
      <c r="G56" s="395">
        <v>0</v>
      </c>
      <c r="H56" s="395">
        <v>0</v>
      </c>
      <c r="I56" s="395">
        <v>0</v>
      </c>
      <c r="J56" s="395">
        <v>0</v>
      </c>
      <c r="K56" s="395">
        <v>0</v>
      </c>
      <c r="L56" s="395">
        <v>0</v>
      </c>
      <c r="M56" s="395">
        <v>0</v>
      </c>
      <c r="N56" s="395">
        <v>0</v>
      </c>
      <c r="O56" s="396">
        <v>0</v>
      </c>
      <c r="P56" s="397">
        <f t="shared" si="2"/>
        <v>0</v>
      </c>
    </row>
    <row r="57" spans="1:16" x14ac:dyDescent="0.2">
      <c r="A57" s="391" t="s">
        <v>378</v>
      </c>
      <c r="B57" s="392" t="s">
        <v>329</v>
      </c>
      <c r="C57" s="392" t="s">
        <v>377</v>
      </c>
      <c r="D57" s="398">
        <v>0</v>
      </c>
      <c r="E57" s="395">
        <v>0</v>
      </c>
      <c r="F57" s="395">
        <v>0</v>
      </c>
      <c r="G57" s="395">
        <v>0</v>
      </c>
      <c r="H57" s="395">
        <v>0</v>
      </c>
      <c r="I57" s="395">
        <v>0</v>
      </c>
      <c r="J57" s="395">
        <v>0</v>
      </c>
      <c r="K57" s="395">
        <v>0</v>
      </c>
      <c r="L57" s="395">
        <v>0</v>
      </c>
      <c r="M57" s="395">
        <v>0</v>
      </c>
      <c r="N57" s="395">
        <v>0</v>
      </c>
      <c r="O57" s="396">
        <v>0</v>
      </c>
      <c r="P57" s="397">
        <f t="shared" si="2"/>
        <v>0</v>
      </c>
    </row>
    <row r="58" spans="1:16" x14ac:dyDescent="0.2">
      <c r="A58" s="391" t="s">
        <v>380</v>
      </c>
      <c r="B58" s="392" t="s">
        <v>329</v>
      </c>
      <c r="C58" s="392" t="s">
        <v>379</v>
      </c>
      <c r="D58" s="398">
        <v>0</v>
      </c>
      <c r="E58" s="395">
        <v>0</v>
      </c>
      <c r="F58" s="395">
        <v>0</v>
      </c>
      <c r="G58" s="395">
        <v>0</v>
      </c>
      <c r="H58" s="395">
        <v>0</v>
      </c>
      <c r="I58" s="395">
        <v>0</v>
      </c>
      <c r="J58" s="395">
        <v>0</v>
      </c>
      <c r="K58" s="395">
        <v>0</v>
      </c>
      <c r="L58" s="395">
        <v>0</v>
      </c>
      <c r="M58" s="395">
        <v>0</v>
      </c>
      <c r="N58" s="395">
        <v>0</v>
      </c>
      <c r="O58" s="396">
        <v>0</v>
      </c>
      <c r="P58" s="397">
        <f t="shared" si="2"/>
        <v>0</v>
      </c>
    </row>
    <row r="59" spans="1:16" x14ac:dyDescent="0.2">
      <c r="A59" s="391" t="s">
        <v>382</v>
      </c>
      <c r="B59" s="392" t="s">
        <v>329</v>
      </c>
      <c r="C59" s="392" t="s">
        <v>381</v>
      </c>
      <c r="D59" s="398">
        <v>0</v>
      </c>
      <c r="E59" s="395">
        <v>0</v>
      </c>
      <c r="F59" s="395">
        <v>0</v>
      </c>
      <c r="G59" s="395">
        <v>0</v>
      </c>
      <c r="H59" s="395">
        <v>0</v>
      </c>
      <c r="I59" s="395">
        <v>0</v>
      </c>
      <c r="J59" s="395">
        <v>0</v>
      </c>
      <c r="K59" s="395">
        <v>0</v>
      </c>
      <c r="L59" s="395">
        <v>0</v>
      </c>
      <c r="M59" s="395">
        <v>0</v>
      </c>
      <c r="N59" s="395">
        <v>0</v>
      </c>
      <c r="O59" s="396">
        <v>0</v>
      </c>
      <c r="P59" s="397">
        <f t="shared" si="2"/>
        <v>0</v>
      </c>
    </row>
    <row r="60" spans="1:16" x14ac:dyDescent="0.2">
      <c r="A60" s="391" t="s">
        <v>384</v>
      </c>
      <c r="B60" s="392" t="s">
        <v>329</v>
      </c>
      <c r="C60" s="392" t="s">
        <v>383</v>
      </c>
      <c r="D60" s="398">
        <v>0</v>
      </c>
      <c r="E60" s="395">
        <v>0</v>
      </c>
      <c r="F60" s="395">
        <v>0</v>
      </c>
      <c r="G60" s="395">
        <v>0</v>
      </c>
      <c r="H60" s="395">
        <v>0</v>
      </c>
      <c r="I60" s="395">
        <v>0</v>
      </c>
      <c r="J60" s="395">
        <v>0</v>
      </c>
      <c r="K60" s="395">
        <v>0</v>
      </c>
      <c r="L60" s="395">
        <v>0</v>
      </c>
      <c r="M60" s="395">
        <v>0</v>
      </c>
      <c r="N60" s="395">
        <v>0</v>
      </c>
      <c r="O60" s="396">
        <v>0</v>
      </c>
      <c r="P60" s="397">
        <f t="shared" si="2"/>
        <v>0</v>
      </c>
    </row>
    <row r="61" spans="1:16" x14ac:dyDescent="0.2">
      <c r="A61" s="391" t="s">
        <v>386</v>
      </c>
      <c r="B61" s="392" t="s">
        <v>329</v>
      </c>
      <c r="C61" s="392" t="s">
        <v>385</v>
      </c>
      <c r="D61" s="398">
        <v>0</v>
      </c>
      <c r="E61" s="395">
        <v>0</v>
      </c>
      <c r="F61" s="395">
        <v>0</v>
      </c>
      <c r="G61" s="395">
        <v>0</v>
      </c>
      <c r="H61" s="395">
        <v>0</v>
      </c>
      <c r="I61" s="395">
        <v>0</v>
      </c>
      <c r="J61" s="395">
        <v>0</v>
      </c>
      <c r="K61" s="395">
        <v>0</v>
      </c>
      <c r="L61" s="395">
        <v>0</v>
      </c>
      <c r="M61" s="395">
        <v>0</v>
      </c>
      <c r="N61" s="395">
        <v>0</v>
      </c>
      <c r="O61" s="396">
        <v>0</v>
      </c>
      <c r="P61" s="397">
        <f t="shared" si="2"/>
        <v>0</v>
      </c>
    </row>
    <row r="62" spans="1:16" x14ac:dyDescent="0.2">
      <c r="A62" s="391" t="s">
        <v>388</v>
      </c>
      <c r="B62" s="392" t="s">
        <v>329</v>
      </c>
      <c r="C62" s="392" t="s">
        <v>387</v>
      </c>
      <c r="D62" s="398">
        <v>0</v>
      </c>
      <c r="E62" s="395">
        <v>0</v>
      </c>
      <c r="F62" s="395">
        <v>0</v>
      </c>
      <c r="G62" s="395">
        <v>0</v>
      </c>
      <c r="H62" s="395">
        <v>0</v>
      </c>
      <c r="I62" s="395">
        <v>0</v>
      </c>
      <c r="J62" s="395">
        <v>0</v>
      </c>
      <c r="K62" s="395">
        <v>0</v>
      </c>
      <c r="L62" s="395">
        <v>0</v>
      </c>
      <c r="M62" s="395">
        <v>0</v>
      </c>
      <c r="N62" s="395">
        <v>0</v>
      </c>
      <c r="O62" s="396">
        <v>0</v>
      </c>
      <c r="P62" s="397">
        <f t="shared" si="2"/>
        <v>0</v>
      </c>
    </row>
    <row r="63" spans="1:16" x14ac:dyDescent="0.2">
      <c r="A63" s="391" t="s">
        <v>390</v>
      </c>
      <c r="B63" s="392" t="s">
        <v>329</v>
      </c>
      <c r="C63" s="392" t="s">
        <v>389</v>
      </c>
      <c r="D63" s="398">
        <v>0</v>
      </c>
      <c r="E63" s="395">
        <v>0</v>
      </c>
      <c r="F63" s="395">
        <v>0</v>
      </c>
      <c r="G63" s="395">
        <v>0</v>
      </c>
      <c r="H63" s="395">
        <v>0</v>
      </c>
      <c r="I63" s="395">
        <v>0</v>
      </c>
      <c r="J63" s="395">
        <v>0</v>
      </c>
      <c r="K63" s="395">
        <v>0</v>
      </c>
      <c r="L63" s="395">
        <v>0</v>
      </c>
      <c r="M63" s="395">
        <v>0</v>
      </c>
      <c r="N63" s="395">
        <v>0</v>
      </c>
      <c r="O63" s="396">
        <v>0</v>
      </c>
      <c r="P63" s="397">
        <f t="shared" si="2"/>
        <v>0</v>
      </c>
    </row>
    <row r="64" spans="1:16" x14ac:dyDescent="0.2">
      <c r="A64" s="391" t="s">
        <v>392</v>
      </c>
      <c r="B64" s="392" t="s">
        <v>329</v>
      </c>
      <c r="C64" s="392" t="s">
        <v>391</v>
      </c>
      <c r="D64" s="398">
        <v>0</v>
      </c>
      <c r="E64" s="395">
        <v>0</v>
      </c>
      <c r="F64" s="395">
        <v>0</v>
      </c>
      <c r="G64" s="395">
        <v>0</v>
      </c>
      <c r="H64" s="395">
        <v>0</v>
      </c>
      <c r="I64" s="395">
        <v>0</v>
      </c>
      <c r="J64" s="395">
        <v>0</v>
      </c>
      <c r="K64" s="395">
        <v>0</v>
      </c>
      <c r="L64" s="395">
        <v>0</v>
      </c>
      <c r="M64" s="395">
        <v>0</v>
      </c>
      <c r="N64" s="395">
        <v>0</v>
      </c>
      <c r="O64" s="396">
        <v>0</v>
      </c>
      <c r="P64" s="397">
        <f t="shared" si="2"/>
        <v>0</v>
      </c>
    </row>
    <row r="65" spans="1:16" x14ac:dyDescent="0.2">
      <c r="A65" s="391" t="s">
        <v>394</v>
      </c>
      <c r="B65" s="392" t="s">
        <v>329</v>
      </c>
      <c r="C65" s="392" t="s">
        <v>393</v>
      </c>
      <c r="D65" s="398">
        <v>0</v>
      </c>
      <c r="E65" s="395">
        <v>0</v>
      </c>
      <c r="F65" s="395">
        <v>0</v>
      </c>
      <c r="G65" s="395">
        <v>0</v>
      </c>
      <c r="H65" s="395">
        <v>0</v>
      </c>
      <c r="I65" s="395">
        <v>0</v>
      </c>
      <c r="J65" s="395">
        <v>0</v>
      </c>
      <c r="K65" s="395">
        <v>0</v>
      </c>
      <c r="L65" s="395">
        <v>0</v>
      </c>
      <c r="M65" s="395">
        <v>0</v>
      </c>
      <c r="N65" s="395">
        <v>0</v>
      </c>
      <c r="O65" s="396">
        <v>0</v>
      </c>
      <c r="P65" s="397">
        <f t="shared" si="2"/>
        <v>0</v>
      </c>
    </row>
    <row r="66" spans="1:16" x14ac:dyDescent="0.2">
      <c r="A66" s="391" t="s">
        <v>397</v>
      </c>
      <c r="B66" s="392" t="s">
        <v>395</v>
      </c>
      <c r="C66" s="392" t="s">
        <v>396</v>
      </c>
      <c r="D66" s="398">
        <v>0</v>
      </c>
      <c r="E66" s="395">
        <v>0</v>
      </c>
      <c r="F66" s="395">
        <v>0</v>
      </c>
      <c r="G66" s="395">
        <v>0</v>
      </c>
      <c r="H66" s="395">
        <v>0</v>
      </c>
      <c r="I66" s="395">
        <v>0</v>
      </c>
      <c r="J66" s="395">
        <v>0</v>
      </c>
      <c r="K66" s="395">
        <v>0</v>
      </c>
      <c r="L66" s="395">
        <v>0</v>
      </c>
      <c r="M66" s="395">
        <v>0</v>
      </c>
      <c r="N66" s="395">
        <v>0</v>
      </c>
      <c r="O66" s="396">
        <v>0</v>
      </c>
      <c r="P66" s="397">
        <f t="shared" si="2"/>
        <v>0</v>
      </c>
    </row>
    <row r="67" spans="1:16" x14ac:dyDescent="0.2">
      <c r="A67" s="391" t="s">
        <v>399</v>
      </c>
      <c r="B67" s="392" t="s">
        <v>395</v>
      </c>
      <c r="C67" s="392" t="s">
        <v>398</v>
      </c>
      <c r="D67" s="398">
        <v>0</v>
      </c>
      <c r="E67" s="395">
        <v>0</v>
      </c>
      <c r="F67" s="395">
        <v>0</v>
      </c>
      <c r="G67" s="395">
        <v>0</v>
      </c>
      <c r="H67" s="395">
        <v>0</v>
      </c>
      <c r="I67" s="395">
        <v>0</v>
      </c>
      <c r="J67" s="395">
        <v>0</v>
      </c>
      <c r="K67" s="395">
        <v>0</v>
      </c>
      <c r="L67" s="395">
        <v>0</v>
      </c>
      <c r="M67" s="395">
        <v>0</v>
      </c>
      <c r="N67" s="395">
        <v>0</v>
      </c>
      <c r="O67" s="396">
        <v>0</v>
      </c>
      <c r="P67" s="397">
        <f t="shared" si="2"/>
        <v>0</v>
      </c>
    </row>
    <row r="68" spans="1:16" x14ac:dyDescent="0.2">
      <c r="A68" s="391" t="s">
        <v>401</v>
      </c>
      <c r="B68" s="392" t="s">
        <v>395</v>
      </c>
      <c r="C68" s="392" t="s">
        <v>400</v>
      </c>
      <c r="D68" s="398">
        <v>0</v>
      </c>
      <c r="E68" s="395">
        <v>0</v>
      </c>
      <c r="F68" s="395">
        <v>0</v>
      </c>
      <c r="G68" s="395">
        <v>0</v>
      </c>
      <c r="H68" s="395">
        <v>0</v>
      </c>
      <c r="I68" s="395">
        <v>0</v>
      </c>
      <c r="J68" s="395">
        <v>0</v>
      </c>
      <c r="K68" s="395">
        <v>0</v>
      </c>
      <c r="L68" s="395">
        <v>0</v>
      </c>
      <c r="M68" s="395">
        <v>0</v>
      </c>
      <c r="N68" s="395">
        <v>0</v>
      </c>
      <c r="O68" s="396">
        <v>0</v>
      </c>
      <c r="P68" s="397">
        <f t="shared" si="2"/>
        <v>0</v>
      </c>
    </row>
    <row r="69" spans="1:16" x14ac:dyDescent="0.2">
      <c r="A69" s="391" t="s">
        <v>403</v>
      </c>
      <c r="B69" s="392" t="s">
        <v>395</v>
      </c>
      <c r="C69" s="392" t="s">
        <v>402</v>
      </c>
      <c r="D69" s="398">
        <v>0</v>
      </c>
      <c r="E69" s="395">
        <v>0</v>
      </c>
      <c r="F69" s="395">
        <v>0</v>
      </c>
      <c r="G69" s="395">
        <v>0</v>
      </c>
      <c r="H69" s="395">
        <v>0</v>
      </c>
      <c r="I69" s="395">
        <v>0</v>
      </c>
      <c r="J69" s="395">
        <v>0</v>
      </c>
      <c r="K69" s="395">
        <v>0</v>
      </c>
      <c r="L69" s="395">
        <v>0</v>
      </c>
      <c r="M69" s="395">
        <v>0</v>
      </c>
      <c r="N69" s="395">
        <v>0</v>
      </c>
      <c r="O69" s="396">
        <v>0</v>
      </c>
      <c r="P69" s="397">
        <f t="shared" si="2"/>
        <v>0</v>
      </c>
    </row>
    <row r="70" spans="1:16" x14ac:dyDescent="0.2">
      <c r="A70" s="391" t="s">
        <v>405</v>
      </c>
      <c r="B70" s="392" t="s">
        <v>395</v>
      </c>
      <c r="C70" s="392" t="s">
        <v>404</v>
      </c>
      <c r="D70" s="398">
        <v>0</v>
      </c>
      <c r="E70" s="395">
        <v>0</v>
      </c>
      <c r="F70" s="395">
        <v>0</v>
      </c>
      <c r="G70" s="395">
        <v>0</v>
      </c>
      <c r="H70" s="395">
        <v>0</v>
      </c>
      <c r="I70" s="395">
        <v>0</v>
      </c>
      <c r="J70" s="395">
        <v>0</v>
      </c>
      <c r="K70" s="395">
        <v>0</v>
      </c>
      <c r="L70" s="395">
        <v>0</v>
      </c>
      <c r="M70" s="395">
        <v>0</v>
      </c>
      <c r="N70" s="395">
        <v>0</v>
      </c>
      <c r="O70" s="396">
        <v>0</v>
      </c>
      <c r="P70" s="397">
        <f t="shared" si="2"/>
        <v>0</v>
      </c>
    </row>
    <row r="71" spans="1:16" x14ac:dyDescent="0.2">
      <c r="A71" s="391" t="s">
        <v>407</v>
      </c>
      <c r="B71" s="392" t="s">
        <v>395</v>
      </c>
      <c r="C71" s="392" t="s">
        <v>406</v>
      </c>
      <c r="D71" s="398">
        <v>0</v>
      </c>
      <c r="E71" s="395">
        <v>0</v>
      </c>
      <c r="F71" s="395">
        <v>0</v>
      </c>
      <c r="G71" s="395">
        <v>0</v>
      </c>
      <c r="H71" s="395">
        <v>0</v>
      </c>
      <c r="I71" s="395">
        <v>0</v>
      </c>
      <c r="J71" s="395">
        <v>0</v>
      </c>
      <c r="K71" s="395">
        <v>0</v>
      </c>
      <c r="L71" s="395">
        <v>0</v>
      </c>
      <c r="M71" s="395">
        <v>0</v>
      </c>
      <c r="N71" s="395">
        <v>0</v>
      </c>
      <c r="O71" s="396">
        <v>0</v>
      </c>
      <c r="P71" s="397">
        <f t="shared" si="2"/>
        <v>0</v>
      </c>
    </row>
    <row r="72" spans="1:16" x14ac:dyDescent="0.2">
      <c r="A72" s="391" t="s">
        <v>409</v>
      </c>
      <c r="B72" s="392" t="s">
        <v>395</v>
      </c>
      <c r="C72" s="392" t="s">
        <v>408</v>
      </c>
      <c r="D72" s="398">
        <v>0</v>
      </c>
      <c r="E72" s="395">
        <v>0</v>
      </c>
      <c r="F72" s="395">
        <v>0</v>
      </c>
      <c r="G72" s="395">
        <v>0</v>
      </c>
      <c r="H72" s="395">
        <v>0</v>
      </c>
      <c r="I72" s="395">
        <v>0</v>
      </c>
      <c r="J72" s="395">
        <v>0</v>
      </c>
      <c r="K72" s="395">
        <v>0</v>
      </c>
      <c r="L72" s="395">
        <v>0</v>
      </c>
      <c r="M72" s="395">
        <v>0</v>
      </c>
      <c r="N72" s="395">
        <v>0</v>
      </c>
      <c r="O72" s="396">
        <v>0</v>
      </c>
      <c r="P72" s="397">
        <f t="shared" si="2"/>
        <v>0</v>
      </c>
    </row>
    <row r="73" spans="1:16" x14ac:dyDescent="0.2">
      <c r="A73" s="391" t="s">
        <v>411</v>
      </c>
      <c r="B73" s="392" t="s">
        <v>395</v>
      </c>
      <c r="C73" s="392" t="s">
        <v>410</v>
      </c>
      <c r="D73" s="398">
        <v>0</v>
      </c>
      <c r="E73" s="395">
        <v>0</v>
      </c>
      <c r="F73" s="395">
        <v>0</v>
      </c>
      <c r="G73" s="395">
        <v>0</v>
      </c>
      <c r="H73" s="395">
        <v>0</v>
      </c>
      <c r="I73" s="395">
        <v>0</v>
      </c>
      <c r="J73" s="395">
        <v>0</v>
      </c>
      <c r="K73" s="395">
        <v>0</v>
      </c>
      <c r="L73" s="395">
        <v>0</v>
      </c>
      <c r="M73" s="395">
        <v>0</v>
      </c>
      <c r="N73" s="395">
        <v>0</v>
      </c>
      <c r="O73" s="396">
        <v>0</v>
      </c>
      <c r="P73" s="397">
        <f t="shared" si="2"/>
        <v>0</v>
      </c>
    </row>
    <row r="74" spans="1:16" x14ac:dyDescent="0.2">
      <c r="A74" s="391" t="s">
        <v>413</v>
      </c>
      <c r="B74" s="392" t="s">
        <v>395</v>
      </c>
      <c r="C74" s="392" t="s">
        <v>412</v>
      </c>
      <c r="D74" s="398">
        <v>0</v>
      </c>
      <c r="E74" s="395">
        <v>0</v>
      </c>
      <c r="F74" s="395">
        <v>0</v>
      </c>
      <c r="G74" s="395">
        <v>0</v>
      </c>
      <c r="H74" s="395">
        <v>0</v>
      </c>
      <c r="I74" s="395">
        <v>0</v>
      </c>
      <c r="J74" s="395">
        <v>0</v>
      </c>
      <c r="K74" s="395">
        <v>0</v>
      </c>
      <c r="L74" s="395">
        <v>0</v>
      </c>
      <c r="M74" s="395">
        <v>0</v>
      </c>
      <c r="N74" s="395">
        <v>0</v>
      </c>
      <c r="O74" s="396">
        <v>0</v>
      </c>
      <c r="P74" s="397">
        <f t="shared" si="2"/>
        <v>0</v>
      </c>
    </row>
    <row r="75" spans="1:16" x14ac:dyDescent="0.2">
      <c r="A75" s="391" t="s">
        <v>415</v>
      </c>
      <c r="B75" s="392" t="s">
        <v>395</v>
      </c>
      <c r="C75" s="392" t="s">
        <v>414</v>
      </c>
      <c r="D75" s="398">
        <v>0</v>
      </c>
      <c r="E75" s="395">
        <v>0</v>
      </c>
      <c r="F75" s="395">
        <v>0</v>
      </c>
      <c r="G75" s="395">
        <v>0</v>
      </c>
      <c r="H75" s="395">
        <v>0</v>
      </c>
      <c r="I75" s="395">
        <v>0</v>
      </c>
      <c r="J75" s="395">
        <v>0</v>
      </c>
      <c r="K75" s="395">
        <v>0</v>
      </c>
      <c r="L75" s="395">
        <v>0</v>
      </c>
      <c r="M75" s="395">
        <v>0</v>
      </c>
      <c r="N75" s="395">
        <v>0</v>
      </c>
      <c r="O75" s="396">
        <v>0</v>
      </c>
      <c r="P75" s="397">
        <f t="shared" si="2"/>
        <v>0</v>
      </c>
    </row>
    <row r="76" spans="1:16" x14ac:dyDescent="0.2">
      <c r="A76" s="391" t="s">
        <v>417</v>
      </c>
      <c r="B76" s="392" t="s">
        <v>395</v>
      </c>
      <c r="C76" s="392" t="s">
        <v>416</v>
      </c>
      <c r="D76" s="398">
        <v>0</v>
      </c>
      <c r="E76" s="395">
        <v>0</v>
      </c>
      <c r="F76" s="395">
        <v>0</v>
      </c>
      <c r="G76" s="395">
        <v>0</v>
      </c>
      <c r="H76" s="395">
        <v>0</v>
      </c>
      <c r="I76" s="395">
        <v>0</v>
      </c>
      <c r="J76" s="395">
        <v>0</v>
      </c>
      <c r="K76" s="395">
        <v>0</v>
      </c>
      <c r="L76" s="395">
        <v>0</v>
      </c>
      <c r="M76" s="395">
        <v>0</v>
      </c>
      <c r="N76" s="395">
        <v>0</v>
      </c>
      <c r="O76" s="396">
        <v>0</v>
      </c>
      <c r="P76" s="397">
        <f t="shared" si="2"/>
        <v>0</v>
      </c>
    </row>
    <row r="77" spans="1:16" x14ac:dyDescent="0.2">
      <c r="A77" s="391" t="s">
        <v>419</v>
      </c>
      <c r="B77" s="392" t="s">
        <v>395</v>
      </c>
      <c r="C77" s="392" t="s">
        <v>418</v>
      </c>
      <c r="D77" s="398">
        <v>0</v>
      </c>
      <c r="E77" s="395">
        <v>0</v>
      </c>
      <c r="F77" s="395">
        <v>0</v>
      </c>
      <c r="G77" s="395">
        <v>0</v>
      </c>
      <c r="H77" s="395">
        <v>0</v>
      </c>
      <c r="I77" s="395">
        <v>0</v>
      </c>
      <c r="J77" s="395">
        <v>0</v>
      </c>
      <c r="K77" s="395">
        <v>0</v>
      </c>
      <c r="L77" s="395">
        <v>0</v>
      </c>
      <c r="M77" s="395">
        <v>0</v>
      </c>
      <c r="N77" s="395">
        <v>0</v>
      </c>
      <c r="O77" s="396">
        <v>0</v>
      </c>
      <c r="P77" s="397">
        <f t="shared" ref="P77:P140" si="3">SUM(D77:O77)</f>
        <v>0</v>
      </c>
    </row>
    <row r="78" spans="1:16" x14ac:dyDescent="0.2">
      <c r="A78" s="391" t="s">
        <v>421</v>
      </c>
      <c r="B78" s="392" t="s">
        <v>395</v>
      </c>
      <c r="C78" s="392" t="s">
        <v>420</v>
      </c>
      <c r="D78" s="398">
        <v>0</v>
      </c>
      <c r="E78" s="395">
        <v>0</v>
      </c>
      <c r="F78" s="395">
        <v>0</v>
      </c>
      <c r="G78" s="395">
        <v>0</v>
      </c>
      <c r="H78" s="395">
        <v>0</v>
      </c>
      <c r="I78" s="395">
        <v>0</v>
      </c>
      <c r="J78" s="395">
        <v>0</v>
      </c>
      <c r="K78" s="395">
        <v>0</v>
      </c>
      <c r="L78" s="395">
        <v>0</v>
      </c>
      <c r="M78" s="395">
        <v>0</v>
      </c>
      <c r="N78" s="395">
        <v>0</v>
      </c>
      <c r="O78" s="396">
        <v>0</v>
      </c>
      <c r="P78" s="397">
        <f t="shared" si="3"/>
        <v>0</v>
      </c>
    </row>
    <row r="79" spans="1:16" x14ac:dyDescent="0.2">
      <c r="A79" s="391" t="s">
        <v>423</v>
      </c>
      <c r="B79" s="392" t="s">
        <v>395</v>
      </c>
      <c r="C79" s="392" t="s">
        <v>422</v>
      </c>
      <c r="D79" s="398">
        <v>0</v>
      </c>
      <c r="E79" s="395">
        <v>0</v>
      </c>
      <c r="F79" s="395">
        <v>0</v>
      </c>
      <c r="G79" s="395">
        <v>0</v>
      </c>
      <c r="H79" s="395">
        <v>0</v>
      </c>
      <c r="I79" s="395">
        <v>0</v>
      </c>
      <c r="J79" s="395">
        <v>0</v>
      </c>
      <c r="K79" s="395">
        <v>0</v>
      </c>
      <c r="L79" s="395">
        <v>0</v>
      </c>
      <c r="M79" s="395">
        <v>0</v>
      </c>
      <c r="N79" s="395">
        <v>0</v>
      </c>
      <c r="O79" s="396">
        <v>0</v>
      </c>
      <c r="P79" s="397">
        <f t="shared" si="3"/>
        <v>0</v>
      </c>
    </row>
    <row r="80" spans="1:16" x14ac:dyDescent="0.2">
      <c r="A80" s="391" t="s">
        <v>425</v>
      </c>
      <c r="B80" s="392" t="s">
        <v>395</v>
      </c>
      <c r="C80" s="392" t="s">
        <v>424</v>
      </c>
      <c r="D80" s="398">
        <v>0</v>
      </c>
      <c r="E80" s="395">
        <v>0</v>
      </c>
      <c r="F80" s="395">
        <v>0</v>
      </c>
      <c r="G80" s="395">
        <v>0</v>
      </c>
      <c r="H80" s="395">
        <v>0</v>
      </c>
      <c r="I80" s="395">
        <v>0</v>
      </c>
      <c r="J80" s="395">
        <v>0</v>
      </c>
      <c r="K80" s="395">
        <v>0</v>
      </c>
      <c r="L80" s="395">
        <v>0</v>
      </c>
      <c r="M80" s="395">
        <v>0</v>
      </c>
      <c r="N80" s="395">
        <v>0</v>
      </c>
      <c r="O80" s="396">
        <v>0</v>
      </c>
      <c r="P80" s="397">
        <f t="shared" si="3"/>
        <v>0</v>
      </c>
    </row>
    <row r="81" spans="1:16" x14ac:dyDescent="0.2">
      <c r="A81" s="391" t="s">
        <v>427</v>
      </c>
      <c r="B81" s="392" t="s">
        <v>395</v>
      </c>
      <c r="C81" s="392" t="s">
        <v>426</v>
      </c>
      <c r="D81" s="398">
        <v>0</v>
      </c>
      <c r="E81" s="395">
        <v>0</v>
      </c>
      <c r="F81" s="395">
        <v>0</v>
      </c>
      <c r="G81" s="395">
        <v>0</v>
      </c>
      <c r="H81" s="395">
        <v>0</v>
      </c>
      <c r="I81" s="395">
        <v>0</v>
      </c>
      <c r="J81" s="395">
        <v>0</v>
      </c>
      <c r="K81" s="395">
        <v>0</v>
      </c>
      <c r="L81" s="395">
        <v>0</v>
      </c>
      <c r="M81" s="395">
        <v>0</v>
      </c>
      <c r="N81" s="395">
        <v>0</v>
      </c>
      <c r="O81" s="396">
        <v>0</v>
      </c>
      <c r="P81" s="397">
        <f t="shared" si="3"/>
        <v>0</v>
      </c>
    </row>
    <row r="82" spans="1:16" x14ac:dyDescent="0.2">
      <c r="A82" s="391" t="s">
        <v>430</v>
      </c>
      <c r="B82" s="392" t="s">
        <v>428</v>
      </c>
      <c r="C82" s="392" t="s">
        <v>429</v>
      </c>
      <c r="D82" s="398">
        <v>0</v>
      </c>
      <c r="E82" s="395">
        <v>0</v>
      </c>
      <c r="F82" s="395">
        <v>0</v>
      </c>
      <c r="G82" s="395">
        <v>0</v>
      </c>
      <c r="H82" s="395">
        <v>0</v>
      </c>
      <c r="I82" s="395">
        <v>0</v>
      </c>
      <c r="J82" s="395">
        <v>0</v>
      </c>
      <c r="K82" s="395">
        <v>0</v>
      </c>
      <c r="L82" s="395">
        <v>0</v>
      </c>
      <c r="M82" s="395">
        <v>0</v>
      </c>
      <c r="N82" s="395">
        <v>0</v>
      </c>
      <c r="O82" s="396">
        <v>0</v>
      </c>
      <c r="P82" s="397">
        <f t="shared" si="3"/>
        <v>0</v>
      </c>
    </row>
    <row r="83" spans="1:16" x14ac:dyDescent="0.2">
      <c r="A83" s="391" t="s">
        <v>432</v>
      </c>
      <c r="B83" s="392" t="s">
        <v>428</v>
      </c>
      <c r="C83" s="392" t="s">
        <v>431</v>
      </c>
      <c r="D83" s="398">
        <v>0</v>
      </c>
      <c r="E83" s="395">
        <v>0</v>
      </c>
      <c r="F83" s="395">
        <v>0</v>
      </c>
      <c r="G83" s="395">
        <v>0</v>
      </c>
      <c r="H83" s="395">
        <v>0</v>
      </c>
      <c r="I83" s="395">
        <v>0</v>
      </c>
      <c r="J83" s="395">
        <v>0</v>
      </c>
      <c r="K83" s="395">
        <v>0</v>
      </c>
      <c r="L83" s="395">
        <v>0</v>
      </c>
      <c r="M83" s="395">
        <v>0</v>
      </c>
      <c r="N83" s="395">
        <v>0</v>
      </c>
      <c r="O83" s="396">
        <v>0</v>
      </c>
      <c r="P83" s="397">
        <f t="shared" si="3"/>
        <v>0</v>
      </c>
    </row>
    <row r="84" spans="1:16" x14ac:dyDescent="0.2">
      <c r="A84" s="391" t="s">
        <v>434</v>
      </c>
      <c r="B84" s="392" t="s">
        <v>428</v>
      </c>
      <c r="C84" s="392" t="s">
        <v>433</v>
      </c>
      <c r="D84" s="398">
        <v>0</v>
      </c>
      <c r="E84" s="395">
        <v>0</v>
      </c>
      <c r="F84" s="395">
        <v>0</v>
      </c>
      <c r="G84" s="395">
        <v>0</v>
      </c>
      <c r="H84" s="395">
        <v>0</v>
      </c>
      <c r="I84" s="395">
        <v>0</v>
      </c>
      <c r="J84" s="395">
        <v>0</v>
      </c>
      <c r="K84" s="395">
        <v>0</v>
      </c>
      <c r="L84" s="395">
        <v>0</v>
      </c>
      <c r="M84" s="395">
        <v>0</v>
      </c>
      <c r="N84" s="395">
        <v>0</v>
      </c>
      <c r="O84" s="396">
        <v>0</v>
      </c>
      <c r="P84" s="397">
        <f t="shared" si="3"/>
        <v>0</v>
      </c>
    </row>
    <row r="85" spans="1:16" x14ac:dyDescent="0.2">
      <c r="A85" s="391" t="s">
        <v>436</v>
      </c>
      <c r="B85" s="392" t="s">
        <v>428</v>
      </c>
      <c r="C85" s="392" t="s">
        <v>435</v>
      </c>
      <c r="D85" s="398">
        <v>0</v>
      </c>
      <c r="E85" s="395">
        <v>0</v>
      </c>
      <c r="F85" s="395">
        <v>0</v>
      </c>
      <c r="G85" s="395">
        <v>0</v>
      </c>
      <c r="H85" s="395">
        <v>0</v>
      </c>
      <c r="I85" s="395">
        <v>0</v>
      </c>
      <c r="J85" s="395">
        <v>0</v>
      </c>
      <c r="K85" s="395">
        <v>0</v>
      </c>
      <c r="L85" s="395">
        <v>0</v>
      </c>
      <c r="M85" s="395">
        <v>0</v>
      </c>
      <c r="N85" s="395">
        <v>0</v>
      </c>
      <c r="O85" s="396">
        <v>0</v>
      </c>
      <c r="P85" s="397">
        <f t="shared" si="3"/>
        <v>0</v>
      </c>
    </row>
    <row r="86" spans="1:16" x14ac:dyDescent="0.2">
      <c r="A86" s="391" t="s">
        <v>438</v>
      </c>
      <c r="B86" s="392" t="s">
        <v>428</v>
      </c>
      <c r="C86" s="392" t="s">
        <v>437</v>
      </c>
      <c r="D86" s="398">
        <v>0</v>
      </c>
      <c r="E86" s="395">
        <v>0</v>
      </c>
      <c r="F86" s="395">
        <v>0</v>
      </c>
      <c r="G86" s="395">
        <v>0</v>
      </c>
      <c r="H86" s="395">
        <v>0</v>
      </c>
      <c r="I86" s="395">
        <v>0</v>
      </c>
      <c r="J86" s="395">
        <v>0</v>
      </c>
      <c r="K86" s="395">
        <v>0</v>
      </c>
      <c r="L86" s="395">
        <v>0</v>
      </c>
      <c r="M86" s="395">
        <v>0</v>
      </c>
      <c r="N86" s="395">
        <v>0</v>
      </c>
      <c r="O86" s="396">
        <v>0</v>
      </c>
      <c r="P86" s="397">
        <f t="shared" si="3"/>
        <v>0</v>
      </c>
    </row>
    <row r="87" spans="1:16" x14ac:dyDescent="0.2">
      <c r="A87" s="391" t="s">
        <v>440</v>
      </c>
      <c r="B87" s="392" t="s">
        <v>428</v>
      </c>
      <c r="C87" s="392" t="s">
        <v>439</v>
      </c>
      <c r="D87" s="398">
        <v>0</v>
      </c>
      <c r="E87" s="395">
        <v>0</v>
      </c>
      <c r="F87" s="395">
        <v>0</v>
      </c>
      <c r="G87" s="395">
        <v>0</v>
      </c>
      <c r="H87" s="395">
        <v>0</v>
      </c>
      <c r="I87" s="395">
        <v>0</v>
      </c>
      <c r="J87" s="395">
        <v>0</v>
      </c>
      <c r="K87" s="395">
        <v>0</v>
      </c>
      <c r="L87" s="395">
        <v>0</v>
      </c>
      <c r="M87" s="395">
        <v>0</v>
      </c>
      <c r="N87" s="395">
        <v>0</v>
      </c>
      <c r="O87" s="396">
        <v>0</v>
      </c>
      <c r="P87" s="397">
        <f t="shared" si="3"/>
        <v>0</v>
      </c>
    </row>
    <row r="88" spans="1:16" x14ac:dyDescent="0.2">
      <c r="A88" s="391" t="s">
        <v>442</v>
      </c>
      <c r="B88" s="392" t="s">
        <v>428</v>
      </c>
      <c r="C88" s="392" t="s">
        <v>441</v>
      </c>
      <c r="D88" s="398">
        <v>0</v>
      </c>
      <c r="E88" s="395">
        <v>0</v>
      </c>
      <c r="F88" s="395">
        <v>0</v>
      </c>
      <c r="G88" s="395">
        <v>0</v>
      </c>
      <c r="H88" s="395">
        <v>0</v>
      </c>
      <c r="I88" s="395">
        <v>0</v>
      </c>
      <c r="J88" s="395">
        <v>0</v>
      </c>
      <c r="K88" s="395">
        <v>0</v>
      </c>
      <c r="L88" s="395">
        <v>0</v>
      </c>
      <c r="M88" s="395">
        <v>0</v>
      </c>
      <c r="N88" s="395">
        <v>0</v>
      </c>
      <c r="O88" s="396">
        <v>0</v>
      </c>
      <c r="P88" s="397">
        <f t="shared" si="3"/>
        <v>0</v>
      </c>
    </row>
    <row r="89" spans="1:16" x14ac:dyDescent="0.2">
      <c r="A89" s="391" t="s">
        <v>444</v>
      </c>
      <c r="B89" s="392" t="s">
        <v>428</v>
      </c>
      <c r="C89" s="392" t="s">
        <v>443</v>
      </c>
      <c r="D89" s="398">
        <v>0</v>
      </c>
      <c r="E89" s="395">
        <v>0</v>
      </c>
      <c r="F89" s="395">
        <v>0</v>
      </c>
      <c r="G89" s="395">
        <v>0</v>
      </c>
      <c r="H89" s="395">
        <v>0</v>
      </c>
      <c r="I89" s="395">
        <v>0</v>
      </c>
      <c r="J89" s="395">
        <v>0</v>
      </c>
      <c r="K89" s="395">
        <v>0</v>
      </c>
      <c r="L89" s="395">
        <v>0</v>
      </c>
      <c r="M89" s="395">
        <v>0</v>
      </c>
      <c r="N89" s="395">
        <v>0</v>
      </c>
      <c r="O89" s="396">
        <v>0</v>
      </c>
      <c r="P89" s="397">
        <f t="shared" si="3"/>
        <v>0</v>
      </c>
    </row>
    <row r="90" spans="1:16" x14ac:dyDescent="0.2">
      <c r="A90" s="391" t="s">
        <v>445</v>
      </c>
      <c r="B90" s="392" t="s">
        <v>428</v>
      </c>
      <c r="C90" s="392" t="s">
        <v>428</v>
      </c>
      <c r="D90" s="398">
        <v>0</v>
      </c>
      <c r="E90" s="395">
        <v>0</v>
      </c>
      <c r="F90" s="395">
        <v>0</v>
      </c>
      <c r="G90" s="395">
        <v>0</v>
      </c>
      <c r="H90" s="395">
        <v>0</v>
      </c>
      <c r="I90" s="395">
        <v>0</v>
      </c>
      <c r="J90" s="395">
        <v>0</v>
      </c>
      <c r="K90" s="395">
        <v>0</v>
      </c>
      <c r="L90" s="395">
        <v>0</v>
      </c>
      <c r="M90" s="395">
        <v>0</v>
      </c>
      <c r="N90" s="395">
        <v>0</v>
      </c>
      <c r="O90" s="396">
        <v>0</v>
      </c>
      <c r="P90" s="397">
        <f t="shared" si="3"/>
        <v>0</v>
      </c>
    </row>
    <row r="91" spans="1:16" x14ac:dyDescent="0.2">
      <c r="A91" s="391" t="s">
        <v>447</v>
      </c>
      <c r="B91" s="392" t="s">
        <v>428</v>
      </c>
      <c r="C91" s="392" t="s">
        <v>446</v>
      </c>
      <c r="D91" s="398">
        <v>0</v>
      </c>
      <c r="E91" s="395">
        <v>0</v>
      </c>
      <c r="F91" s="395">
        <v>0</v>
      </c>
      <c r="G91" s="395">
        <v>0</v>
      </c>
      <c r="H91" s="395">
        <v>0</v>
      </c>
      <c r="I91" s="395">
        <v>0</v>
      </c>
      <c r="J91" s="395">
        <v>0</v>
      </c>
      <c r="K91" s="395">
        <v>0</v>
      </c>
      <c r="L91" s="395">
        <v>0</v>
      </c>
      <c r="M91" s="395">
        <v>0</v>
      </c>
      <c r="N91" s="395">
        <v>0</v>
      </c>
      <c r="O91" s="396">
        <v>0</v>
      </c>
      <c r="P91" s="397">
        <f t="shared" si="3"/>
        <v>0</v>
      </c>
    </row>
    <row r="92" spans="1:16" x14ac:dyDescent="0.2">
      <c r="A92" s="391" t="s">
        <v>449</v>
      </c>
      <c r="B92" s="392" t="s">
        <v>428</v>
      </c>
      <c r="C92" s="392" t="s">
        <v>448</v>
      </c>
      <c r="D92" s="398">
        <v>0</v>
      </c>
      <c r="E92" s="395">
        <v>0</v>
      </c>
      <c r="F92" s="395">
        <v>0</v>
      </c>
      <c r="G92" s="395">
        <v>0</v>
      </c>
      <c r="H92" s="395">
        <v>0</v>
      </c>
      <c r="I92" s="395">
        <v>0</v>
      </c>
      <c r="J92" s="395">
        <v>0</v>
      </c>
      <c r="K92" s="395">
        <v>0</v>
      </c>
      <c r="L92" s="395">
        <v>0</v>
      </c>
      <c r="M92" s="395">
        <v>0</v>
      </c>
      <c r="N92" s="395">
        <v>0</v>
      </c>
      <c r="O92" s="396">
        <v>0</v>
      </c>
      <c r="P92" s="397">
        <f t="shared" si="3"/>
        <v>0</v>
      </c>
    </row>
    <row r="93" spans="1:16" x14ac:dyDescent="0.2">
      <c r="A93" s="391" t="s">
        <v>451</v>
      </c>
      <c r="B93" s="392" t="s">
        <v>428</v>
      </c>
      <c r="C93" s="392" t="s">
        <v>450</v>
      </c>
      <c r="D93" s="398">
        <v>0</v>
      </c>
      <c r="E93" s="395">
        <v>0</v>
      </c>
      <c r="F93" s="395">
        <v>0</v>
      </c>
      <c r="G93" s="395">
        <v>0</v>
      </c>
      <c r="H93" s="395">
        <v>0</v>
      </c>
      <c r="I93" s="395">
        <v>0</v>
      </c>
      <c r="J93" s="395">
        <v>0</v>
      </c>
      <c r="K93" s="395">
        <v>0</v>
      </c>
      <c r="L93" s="395">
        <v>0</v>
      </c>
      <c r="M93" s="395">
        <v>0</v>
      </c>
      <c r="N93" s="395">
        <v>0</v>
      </c>
      <c r="O93" s="396">
        <v>0</v>
      </c>
      <c r="P93" s="397">
        <f t="shared" si="3"/>
        <v>0</v>
      </c>
    </row>
    <row r="94" spans="1:16" x14ac:dyDescent="0.2">
      <c r="A94" s="391" t="s">
        <v>453</v>
      </c>
      <c r="B94" s="392" t="s">
        <v>428</v>
      </c>
      <c r="C94" s="392" t="s">
        <v>452</v>
      </c>
      <c r="D94" s="398">
        <v>0</v>
      </c>
      <c r="E94" s="395">
        <v>0</v>
      </c>
      <c r="F94" s="395">
        <v>0</v>
      </c>
      <c r="G94" s="395">
        <v>0</v>
      </c>
      <c r="H94" s="395">
        <v>0</v>
      </c>
      <c r="I94" s="395">
        <v>0</v>
      </c>
      <c r="J94" s="395">
        <v>0</v>
      </c>
      <c r="K94" s="395">
        <v>0</v>
      </c>
      <c r="L94" s="395">
        <v>0</v>
      </c>
      <c r="M94" s="395">
        <v>0</v>
      </c>
      <c r="N94" s="395">
        <v>0</v>
      </c>
      <c r="O94" s="396">
        <v>0</v>
      </c>
      <c r="P94" s="397">
        <f t="shared" si="3"/>
        <v>0</v>
      </c>
    </row>
    <row r="95" spans="1:16" x14ac:dyDescent="0.2">
      <c r="A95" s="391" t="s">
        <v>455</v>
      </c>
      <c r="B95" s="392" t="s">
        <v>428</v>
      </c>
      <c r="C95" s="392" t="s">
        <v>454</v>
      </c>
      <c r="D95" s="398">
        <v>0</v>
      </c>
      <c r="E95" s="395">
        <v>0</v>
      </c>
      <c r="F95" s="395">
        <v>0</v>
      </c>
      <c r="G95" s="395">
        <v>0</v>
      </c>
      <c r="H95" s="395">
        <v>0</v>
      </c>
      <c r="I95" s="395">
        <v>0</v>
      </c>
      <c r="J95" s="395">
        <v>0</v>
      </c>
      <c r="K95" s="395">
        <v>0</v>
      </c>
      <c r="L95" s="395">
        <v>0</v>
      </c>
      <c r="M95" s="395">
        <v>0</v>
      </c>
      <c r="N95" s="395">
        <v>0</v>
      </c>
      <c r="O95" s="396">
        <v>0</v>
      </c>
      <c r="P95" s="397">
        <f t="shared" si="3"/>
        <v>0</v>
      </c>
    </row>
    <row r="96" spans="1:16" x14ac:dyDescent="0.2">
      <c r="A96" s="391" t="s">
        <v>457</v>
      </c>
      <c r="B96" s="392" t="s">
        <v>428</v>
      </c>
      <c r="C96" s="392" t="s">
        <v>456</v>
      </c>
      <c r="D96" s="398">
        <v>0</v>
      </c>
      <c r="E96" s="395">
        <v>0</v>
      </c>
      <c r="F96" s="395">
        <v>0</v>
      </c>
      <c r="G96" s="395">
        <v>0</v>
      </c>
      <c r="H96" s="395">
        <v>0</v>
      </c>
      <c r="I96" s="395">
        <v>0</v>
      </c>
      <c r="J96" s="395">
        <v>0</v>
      </c>
      <c r="K96" s="395">
        <v>0</v>
      </c>
      <c r="L96" s="395">
        <v>0</v>
      </c>
      <c r="M96" s="395">
        <v>0</v>
      </c>
      <c r="N96" s="395">
        <v>0</v>
      </c>
      <c r="O96" s="396">
        <v>0</v>
      </c>
      <c r="P96" s="397">
        <f t="shared" si="3"/>
        <v>0</v>
      </c>
    </row>
    <row r="97" spans="1:16" x14ac:dyDescent="0.2">
      <c r="A97" s="391" t="s">
        <v>459</v>
      </c>
      <c r="B97" s="392" t="s">
        <v>428</v>
      </c>
      <c r="C97" s="392" t="s">
        <v>458</v>
      </c>
      <c r="D97" s="398">
        <v>0</v>
      </c>
      <c r="E97" s="395">
        <v>0</v>
      </c>
      <c r="F97" s="395">
        <v>0</v>
      </c>
      <c r="G97" s="395">
        <v>0</v>
      </c>
      <c r="H97" s="395">
        <v>0</v>
      </c>
      <c r="I97" s="395">
        <v>0</v>
      </c>
      <c r="J97" s="395">
        <v>0</v>
      </c>
      <c r="K97" s="395">
        <v>0</v>
      </c>
      <c r="L97" s="395">
        <v>0</v>
      </c>
      <c r="M97" s="395">
        <v>0</v>
      </c>
      <c r="N97" s="395">
        <v>0</v>
      </c>
      <c r="O97" s="396">
        <v>0</v>
      </c>
      <c r="P97" s="397">
        <f t="shared" si="3"/>
        <v>0</v>
      </c>
    </row>
    <row r="98" spans="1:16" x14ac:dyDescent="0.2">
      <c r="A98" s="391" t="s">
        <v>461</v>
      </c>
      <c r="B98" s="392" t="s">
        <v>428</v>
      </c>
      <c r="C98" s="392" t="s">
        <v>460</v>
      </c>
      <c r="D98" s="398">
        <v>0</v>
      </c>
      <c r="E98" s="395">
        <v>0</v>
      </c>
      <c r="F98" s="395">
        <v>0</v>
      </c>
      <c r="G98" s="395">
        <v>0</v>
      </c>
      <c r="H98" s="395">
        <v>0</v>
      </c>
      <c r="I98" s="395">
        <v>0</v>
      </c>
      <c r="J98" s="395">
        <v>0</v>
      </c>
      <c r="K98" s="395">
        <v>0</v>
      </c>
      <c r="L98" s="395">
        <v>0</v>
      </c>
      <c r="M98" s="395">
        <v>0</v>
      </c>
      <c r="N98" s="395">
        <v>0</v>
      </c>
      <c r="O98" s="396">
        <v>0</v>
      </c>
      <c r="P98" s="397">
        <f t="shared" si="3"/>
        <v>0</v>
      </c>
    </row>
    <row r="99" spans="1:16" x14ac:dyDescent="0.2">
      <c r="A99" s="391" t="s">
        <v>463</v>
      </c>
      <c r="B99" s="392" t="s">
        <v>428</v>
      </c>
      <c r="C99" s="392" t="s">
        <v>462</v>
      </c>
      <c r="D99" s="398">
        <v>0</v>
      </c>
      <c r="E99" s="395">
        <v>0</v>
      </c>
      <c r="F99" s="395">
        <v>0</v>
      </c>
      <c r="G99" s="395">
        <v>0</v>
      </c>
      <c r="H99" s="395">
        <v>0</v>
      </c>
      <c r="I99" s="395">
        <v>0</v>
      </c>
      <c r="J99" s="395">
        <v>0</v>
      </c>
      <c r="K99" s="395">
        <v>0</v>
      </c>
      <c r="L99" s="395">
        <v>0</v>
      </c>
      <c r="M99" s="395">
        <v>0</v>
      </c>
      <c r="N99" s="395">
        <v>0</v>
      </c>
      <c r="O99" s="396">
        <v>0</v>
      </c>
      <c r="P99" s="397">
        <f t="shared" si="3"/>
        <v>0</v>
      </c>
    </row>
    <row r="100" spans="1:16" x14ac:dyDescent="0.2">
      <c r="A100" s="391" t="s">
        <v>465</v>
      </c>
      <c r="B100" s="392" t="s">
        <v>428</v>
      </c>
      <c r="C100" s="392" t="s">
        <v>464</v>
      </c>
      <c r="D100" s="398">
        <v>0</v>
      </c>
      <c r="E100" s="395">
        <v>0</v>
      </c>
      <c r="F100" s="395">
        <v>0</v>
      </c>
      <c r="G100" s="395">
        <v>0</v>
      </c>
      <c r="H100" s="395">
        <v>0</v>
      </c>
      <c r="I100" s="395">
        <v>0</v>
      </c>
      <c r="J100" s="395">
        <v>0</v>
      </c>
      <c r="K100" s="395">
        <v>0</v>
      </c>
      <c r="L100" s="395">
        <v>0</v>
      </c>
      <c r="M100" s="395">
        <v>0</v>
      </c>
      <c r="N100" s="395">
        <v>0</v>
      </c>
      <c r="O100" s="396">
        <v>0</v>
      </c>
      <c r="P100" s="397">
        <f t="shared" si="3"/>
        <v>0</v>
      </c>
    </row>
    <row r="101" spans="1:16" x14ac:dyDescent="0.2">
      <c r="A101" s="391" t="s">
        <v>467</v>
      </c>
      <c r="B101" s="392" t="s">
        <v>428</v>
      </c>
      <c r="C101" s="392" t="s">
        <v>466</v>
      </c>
      <c r="D101" s="398">
        <v>0</v>
      </c>
      <c r="E101" s="395">
        <v>0</v>
      </c>
      <c r="F101" s="395">
        <v>0</v>
      </c>
      <c r="G101" s="395">
        <v>0</v>
      </c>
      <c r="H101" s="395">
        <v>0</v>
      </c>
      <c r="I101" s="395">
        <v>0</v>
      </c>
      <c r="J101" s="395">
        <v>0</v>
      </c>
      <c r="K101" s="395">
        <v>0</v>
      </c>
      <c r="L101" s="395">
        <v>0</v>
      </c>
      <c r="M101" s="395">
        <v>0</v>
      </c>
      <c r="N101" s="395">
        <v>0</v>
      </c>
      <c r="O101" s="396">
        <v>0</v>
      </c>
      <c r="P101" s="397">
        <f t="shared" si="3"/>
        <v>0</v>
      </c>
    </row>
    <row r="102" spans="1:16" x14ac:dyDescent="0.2">
      <c r="A102" s="391" t="s">
        <v>469</v>
      </c>
      <c r="B102" s="392" t="s">
        <v>428</v>
      </c>
      <c r="C102" s="392" t="s">
        <v>468</v>
      </c>
      <c r="D102" s="398">
        <v>0</v>
      </c>
      <c r="E102" s="395">
        <v>0</v>
      </c>
      <c r="F102" s="395">
        <v>0</v>
      </c>
      <c r="G102" s="395">
        <v>0</v>
      </c>
      <c r="H102" s="395">
        <v>0</v>
      </c>
      <c r="I102" s="395">
        <v>0</v>
      </c>
      <c r="J102" s="395">
        <v>0</v>
      </c>
      <c r="K102" s="395">
        <v>0</v>
      </c>
      <c r="L102" s="395">
        <v>0</v>
      </c>
      <c r="M102" s="395">
        <v>0</v>
      </c>
      <c r="N102" s="395">
        <v>0</v>
      </c>
      <c r="O102" s="396">
        <v>0</v>
      </c>
      <c r="P102" s="397">
        <f t="shared" si="3"/>
        <v>0</v>
      </c>
    </row>
    <row r="103" spans="1:16" x14ac:dyDescent="0.2">
      <c r="A103" s="391" t="s">
        <v>471</v>
      </c>
      <c r="B103" s="392" t="s">
        <v>428</v>
      </c>
      <c r="C103" s="392" t="s">
        <v>470</v>
      </c>
      <c r="D103" s="398">
        <v>0</v>
      </c>
      <c r="E103" s="395">
        <v>0</v>
      </c>
      <c r="F103" s="395">
        <v>0</v>
      </c>
      <c r="G103" s="395">
        <v>0</v>
      </c>
      <c r="H103" s="395">
        <v>0</v>
      </c>
      <c r="I103" s="395">
        <v>0</v>
      </c>
      <c r="J103" s="395">
        <v>0</v>
      </c>
      <c r="K103" s="395">
        <v>0</v>
      </c>
      <c r="L103" s="395">
        <v>0</v>
      </c>
      <c r="M103" s="395">
        <v>0</v>
      </c>
      <c r="N103" s="395">
        <v>0</v>
      </c>
      <c r="O103" s="396">
        <v>0</v>
      </c>
      <c r="P103" s="397">
        <f t="shared" si="3"/>
        <v>0</v>
      </c>
    </row>
    <row r="104" spans="1:16" x14ac:dyDescent="0.2">
      <c r="A104" s="391" t="s">
        <v>474</v>
      </c>
      <c r="B104" s="392" t="s">
        <v>472</v>
      </c>
      <c r="C104" s="392" t="s">
        <v>473</v>
      </c>
      <c r="D104" s="398">
        <v>0</v>
      </c>
      <c r="E104" s="395">
        <v>0</v>
      </c>
      <c r="F104" s="395">
        <v>0</v>
      </c>
      <c r="G104" s="395">
        <v>0</v>
      </c>
      <c r="H104" s="395">
        <v>0</v>
      </c>
      <c r="I104" s="395">
        <v>0</v>
      </c>
      <c r="J104" s="395">
        <v>0</v>
      </c>
      <c r="K104" s="395">
        <v>0</v>
      </c>
      <c r="L104" s="395">
        <v>0</v>
      </c>
      <c r="M104" s="395">
        <v>0</v>
      </c>
      <c r="N104" s="395">
        <v>0</v>
      </c>
      <c r="O104" s="396">
        <v>0</v>
      </c>
      <c r="P104" s="397">
        <f t="shared" si="3"/>
        <v>0</v>
      </c>
    </row>
    <row r="105" spans="1:16" x14ac:dyDescent="0.2">
      <c r="A105" s="391" t="s">
        <v>475</v>
      </c>
      <c r="B105" s="392" t="s">
        <v>472</v>
      </c>
      <c r="C105" s="392" t="s">
        <v>402</v>
      </c>
      <c r="D105" s="398">
        <v>0</v>
      </c>
      <c r="E105" s="395">
        <v>0</v>
      </c>
      <c r="F105" s="395">
        <v>0</v>
      </c>
      <c r="G105" s="395">
        <v>0</v>
      </c>
      <c r="H105" s="395">
        <v>0</v>
      </c>
      <c r="I105" s="395">
        <v>0</v>
      </c>
      <c r="J105" s="395">
        <v>0</v>
      </c>
      <c r="K105" s="395">
        <v>0</v>
      </c>
      <c r="L105" s="395">
        <v>0</v>
      </c>
      <c r="M105" s="395">
        <v>0</v>
      </c>
      <c r="N105" s="395">
        <v>0</v>
      </c>
      <c r="O105" s="396">
        <v>0</v>
      </c>
      <c r="P105" s="397">
        <f t="shared" si="3"/>
        <v>0</v>
      </c>
    </row>
    <row r="106" spans="1:16" x14ac:dyDescent="0.2">
      <c r="A106" s="391" t="s">
        <v>477</v>
      </c>
      <c r="B106" s="392" t="s">
        <v>472</v>
      </c>
      <c r="C106" s="392" t="s">
        <v>476</v>
      </c>
      <c r="D106" s="398">
        <v>0</v>
      </c>
      <c r="E106" s="395">
        <v>0</v>
      </c>
      <c r="F106" s="395">
        <v>0</v>
      </c>
      <c r="G106" s="395">
        <v>0</v>
      </c>
      <c r="H106" s="395">
        <v>0</v>
      </c>
      <c r="I106" s="395">
        <v>0</v>
      </c>
      <c r="J106" s="395">
        <v>0</v>
      </c>
      <c r="K106" s="395">
        <v>0</v>
      </c>
      <c r="L106" s="395">
        <v>0</v>
      </c>
      <c r="M106" s="395">
        <v>0</v>
      </c>
      <c r="N106" s="395">
        <v>0</v>
      </c>
      <c r="O106" s="396">
        <v>0</v>
      </c>
      <c r="P106" s="397">
        <f t="shared" si="3"/>
        <v>0</v>
      </c>
    </row>
    <row r="107" spans="1:16" x14ac:dyDescent="0.2">
      <c r="A107" s="391" t="s">
        <v>479</v>
      </c>
      <c r="B107" s="392" t="s">
        <v>472</v>
      </c>
      <c r="C107" s="392" t="s">
        <v>478</v>
      </c>
      <c r="D107" s="398">
        <v>0</v>
      </c>
      <c r="E107" s="395">
        <v>0</v>
      </c>
      <c r="F107" s="395">
        <v>0</v>
      </c>
      <c r="G107" s="395">
        <v>0</v>
      </c>
      <c r="H107" s="395">
        <v>0</v>
      </c>
      <c r="I107" s="395">
        <v>0</v>
      </c>
      <c r="J107" s="395">
        <v>0</v>
      </c>
      <c r="K107" s="395">
        <v>0</v>
      </c>
      <c r="L107" s="395">
        <v>0</v>
      </c>
      <c r="M107" s="395">
        <v>0</v>
      </c>
      <c r="N107" s="395">
        <v>0</v>
      </c>
      <c r="O107" s="396">
        <v>0</v>
      </c>
      <c r="P107" s="397">
        <f t="shared" si="3"/>
        <v>0</v>
      </c>
    </row>
    <row r="108" spans="1:16" x14ac:dyDescent="0.2">
      <c r="A108" s="391" t="s">
        <v>481</v>
      </c>
      <c r="B108" s="392" t="s">
        <v>472</v>
      </c>
      <c r="C108" s="392" t="s">
        <v>480</v>
      </c>
      <c r="D108" s="398">
        <v>0</v>
      </c>
      <c r="E108" s="395">
        <v>0</v>
      </c>
      <c r="F108" s="395">
        <v>0</v>
      </c>
      <c r="G108" s="395">
        <v>0</v>
      </c>
      <c r="H108" s="395">
        <v>0</v>
      </c>
      <c r="I108" s="395">
        <v>0</v>
      </c>
      <c r="J108" s="395">
        <v>0</v>
      </c>
      <c r="K108" s="395">
        <v>0</v>
      </c>
      <c r="L108" s="395">
        <v>0</v>
      </c>
      <c r="M108" s="395">
        <v>0</v>
      </c>
      <c r="N108" s="395">
        <v>0</v>
      </c>
      <c r="O108" s="396">
        <v>0</v>
      </c>
      <c r="P108" s="397">
        <f t="shared" si="3"/>
        <v>0</v>
      </c>
    </row>
    <row r="109" spans="1:16" x14ac:dyDescent="0.2">
      <c r="A109" s="391" t="s">
        <v>483</v>
      </c>
      <c r="B109" s="392" t="s">
        <v>472</v>
      </c>
      <c r="C109" s="392" t="s">
        <v>482</v>
      </c>
      <c r="D109" s="398">
        <v>0</v>
      </c>
      <c r="E109" s="395">
        <v>0</v>
      </c>
      <c r="F109" s="395">
        <v>0</v>
      </c>
      <c r="G109" s="395">
        <v>0</v>
      </c>
      <c r="H109" s="395">
        <v>0</v>
      </c>
      <c r="I109" s="395">
        <v>0</v>
      </c>
      <c r="J109" s="395">
        <v>0</v>
      </c>
      <c r="K109" s="395">
        <v>0</v>
      </c>
      <c r="L109" s="395">
        <v>0</v>
      </c>
      <c r="M109" s="395">
        <v>0</v>
      </c>
      <c r="N109" s="395">
        <v>0</v>
      </c>
      <c r="O109" s="396">
        <v>0</v>
      </c>
      <c r="P109" s="397">
        <f t="shared" si="3"/>
        <v>0</v>
      </c>
    </row>
    <row r="110" spans="1:16" x14ac:dyDescent="0.2">
      <c r="A110" s="391" t="s">
        <v>485</v>
      </c>
      <c r="B110" s="392" t="s">
        <v>472</v>
      </c>
      <c r="C110" s="392" t="s">
        <v>484</v>
      </c>
      <c r="D110" s="398">
        <v>0</v>
      </c>
      <c r="E110" s="395">
        <v>0</v>
      </c>
      <c r="F110" s="395">
        <v>0</v>
      </c>
      <c r="G110" s="395">
        <v>0</v>
      </c>
      <c r="H110" s="395">
        <v>0</v>
      </c>
      <c r="I110" s="395">
        <v>0</v>
      </c>
      <c r="J110" s="395">
        <v>0</v>
      </c>
      <c r="K110" s="395">
        <v>0</v>
      </c>
      <c r="L110" s="395">
        <v>0</v>
      </c>
      <c r="M110" s="395">
        <v>0</v>
      </c>
      <c r="N110" s="395">
        <v>0</v>
      </c>
      <c r="O110" s="396">
        <v>0</v>
      </c>
      <c r="P110" s="397">
        <f t="shared" si="3"/>
        <v>0</v>
      </c>
    </row>
    <row r="111" spans="1:16" x14ac:dyDescent="0.2">
      <c r="A111" s="391" t="s">
        <v>487</v>
      </c>
      <c r="B111" s="392" t="s">
        <v>472</v>
      </c>
      <c r="C111" s="392" t="s">
        <v>486</v>
      </c>
      <c r="D111" s="398">
        <v>0</v>
      </c>
      <c r="E111" s="395">
        <v>0</v>
      </c>
      <c r="F111" s="395">
        <v>0</v>
      </c>
      <c r="G111" s="395">
        <v>0</v>
      </c>
      <c r="H111" s="395">
        <v>0</v>
      </c>
      <c r="I111" s="395">
        <v>0</v>
      </c>
      <c r="J111" s="395">
        <v>0</v>
      </c>
      <c r="K111" s="395">
        <v>0</v>
      </c>
      <c r="L111" s="395">
        <v>0</v>
      </c>
      <c r="M111" s="395">
        <v>0</v>
      </c>
      <c r="N111" s="395">
        <v>0</v>
      </c>
      <c r="O111" s="396">
        <v>0</v>
      </c>
      <c r="P111" s="397">
        <f t="shared" si="3"/>
        <v>0</v>
      </c>
    </row>
    <row r="112" spans="1:16" x14ac:dyDescent="0.2">
      <c r="A112" s="391" t="s">
        <v>489</v>
      </c>
      <c r="B112" s="392" t="s">
        <v>472</v>
      </c>
      <c r="C112" s="392" t="s">
        <v>488</v>
      </c>
      <c r="D112" s="398">
        <v>0</v>
      </c>
      <c r="E112" s="395">
        <v>0</v>
      </c>
      <c r="F112" s="395">
        <v>0</v>
      </c>
      <c r="G112" s="395">
        <v>0</v>
      </c>
      <c r="H112" s="395">
        <v>0</v>
      </c>
      <c r="I112" s="395">
        <v>0</v>
      </c>
      <c r="J112" s="395">
        <v>0</v>
      </c>
      <c r="K112" s="395">
        <v>0</v>
      </c>
      <c r="L112" s="395">
        <v>0</v>
      </c>
      <c r="M112" s="395">
        <v>0</v>
      </c>
      <c r="N112" s="395">
        <v>0</v>
      </c>
      <c r="O112" s="396">
        <v>0</v>
      </c>
      <c r="P112" s="397">
        <f t="shared" si="3"/>
        <v>0</v>
      </c>
    </row>
    <row r="113" spans="1:16" x14ac:dyDescent="0.2">
      <c r="A113" s="391" t="s">
        <v>491</v>
      </c>
      <c r="B113" s="392" t="s">
        <v>472</v>
      </c>
      <c r="C113" s="392" t="s">
        <v>490</v>
      </c>
      <c r="D113" s="398">
        <v>0</v>
      </c>
      <c r="E113" s="395">
        <v>0</v>
      </c>
      <c r="F113" s="395">
        <v>0</v>
      </c>
      <c r="G113" s="395">
        <v>0</v>
      </c>
      <c r="H113" s="395">
        <v>0</v>
      </c>
      <c r="I113" s="395">
        <v>0</v>
      </c>
      <c r="J113" s="395">
        <v>0</v>
      </c>
      <c r="K113" s="395">
        <v>0</v>
      </c>
      <c r="L113" s="395">
        <v>0</v>
      </c>
      <c r="M113" s="395">
        <v>0</v>
      </c>
      <c r="N113" s="395">
        <v>0</v>
      </c>
      <c r="O113" s="396">
        <v>0</v>
      </c>
      <c r="P113" s="397">
        <f t="shared" si="3"/>
        <v>0</v>
      </c>
    </row>
    <row r="114" spans="1:16" x14ac:dyDescent="0.2">
      <c r="A114" s="391" t="s">
        <v>493</v>
      </c>
      <c r="B114" s="392" t="s">
        <v>472</v>
      </c>
      <c r="C114" s="392" t="s">
        <v>492</v>
      </c>
      <c r="D114" s="398">
        <v>0</v>
      </c>
      <c r="E114" s="395">
        <v>0</v>
      </c>
      <c r="F114" s="395">
        <v>0</v>
      </c>
      <c r="G114" s="395">
        <v>0</v>
      </c>
      <c r="H114" s="395">
        <v>0</v>
      </c>
      <c r="I114" s="395">
        <v>0</v>
      </c>
      <c r="J114" s="395">
        <v>0</v>
      </c>
      <c r="K114" s="395">
        <v>0</v>
      </c>
      <c r="L114" s="395">
        <v>0</v>
      </c>
      <c r="M114" s="395">
        <v>0</v>
      </c>
      <c r="N114" s="395">
        <v>0</v>
      </c>
      <c r="O114" s="396">
        <v>0</v>
      </c>
      <c r="P114" s="397">
        <f t="shared" si="3"/>
        <v>0</v>
      </c>
    </row>
    <row r="115" spans="1:16" x14ac:dyDescent="0.2">
      <c r="A115" s="391" t="s">
        <v>495</v>
      </c>
      <c r="B115" s="392" t="s">
        <v>472</v>
      </c>
      <c r="C115" s="392" t="s">
        <v>494</v>
      </c>
      <c r="D115" s="398">
        <v>0</v>
      </c>
      <c r="E115" s="395">
        <v>0</v>
      </c>
      <c r="F115" s="395">
        <v>0</v>
      </c>
      <c r="G115" s="395">
        <v>0</v>
      </c>
      <c r="H115" s="395">
        <v>0</v>
      </c>
      <c r="I115" s="395">
        <v>0</v>
      </c>
      <c r="J115" s="395">
        <v>0</v>
      </c>
      <c r="K115" s="395">
        <v>0</v>
      </c>
      <c r="L115" s="395">
        <v>0</v>
      </c>
      <c r="M115" s="395">
        <v>0</v>
      </c>
      <c r="N115" s="395">
        <v>0</v>
      </c>
      <c r="O115" s="396">
        <v>0</v>
      </c>
      <c r="P115" s="397">
        <f t="shared" si="3"/>
        <v>0</v>
      </c>
    </row>
    <row r="116" spans="1:16" x14ac:dyDescent="0.2">
      <c r="A116" s="391" t="s">
        <v>497</v>
      </c>
      <c r="B116" s="392" t="s">
        <v>472</v>
      </c>
      <c r="C116" s="392" t="s">
        <v>496</v>
      </c>
      <c r="D116" s="398">
        <v>0</v>
      </c>
      <c r="E116" s="395">
        <v>0</v>
      </c>
      <c r="F116" s="395">
        <v>0</v>
      </c>
      <c r="G116" s="395">
        <v>0</v>
      </c>
      <c r="H116" s="395">
        <v>0</v>
      </c>
      <c r="I116" s="395">
        <v>0</v>
      </c>
      <c r="J116" s="395">
        <v>0</v>
      </c>
      <c r="K116" s="395">
        <v>0</v>
      </c>
      <c r="L116" s="395">
        <v>0</v>
      </c>
      <c r="M116" s="395">
        <v>0</v>
      </c>
      <c r="N116" s="395">
        <v>0</v>
      </c>
      <c r="O116" s="396">
        <v>0</v>
      </c>
      <c r="P116" s="397">
        <f t="shared" si="3"/>
        <v>0</v>
      </c>
    </row>
    <row r="117" spans="1:16" x14ac:dyDescent="0.2">
      <c r="A117" s="391" t="s">
        <v>499</v>
      </c>
      <c r="B117" s="392" t="s">
        <v>472</v>
      </c>
      <c r="C117" s="392" t="s">
        <v>498</v>
      </c>
      <c r="D117" s="398">
        <v>0</v>
      </c>
      <c r="E117" s="395">
        <v>0</v>
      </c>
      <c r="F117" s="395">
        <v>0</v>
      </c>
      <c r="G117" s="395">
        <v>0</v>
      </c>
      <c r="H117" s="395">
        <v>0</v>
      </c>
      <c r="I117" s="395">
        <v>0</v>
      </c>
      <c r="J117" s="395">
        <v>0</v>
      </c>
      <c r="K117" s="395">
        <v>0</v>
      </c>
      <c r="L117" s="395">
        <v>0</v>
      </c>
      <c r="M117" s="395">
        <v>0</v>
      </c>
      <c r="N117" s="395">
        <v>0</v>
      </c>
      <c r="O117" s="396">
        <v>0</v>
      </c>
      <c r="P117" s="397">
        <f t="shared" si="3"/>
        <v>0</v>
      </c>
    </row>
    <row r="118" spans="1:16" x14ac:dyDescent="0.2">
      <c r="A118" s="391" t="s">
        <v>501</v>
      </c>
      <c r="B118" s="392" t="s">
        <v>472</v>
      </c>
      <c r="C118" s="392" t="s">
        <v>500</v>
      </c>
      <c r="D118" s="398">
        <v>0</v>
      </c>
      <c r="E118" s="395">
        <v>0</v>
      </c>
      <c r="F118" s="395">
        <v>0</v>
      </c>
      <c r="G118" s="395">
        <v>0</v>
      </c>
      <c r="H118" s="395">
        <v>0</v>
      </c>
      <c r="I118" s="395">
        <v>0</v>
      </c>
      <c r="J118" s="395">
        <v>0</v>
      </c>
      <c r="K118" s="395">
        <v>0</v>
      </c>
      <c r="L118" s="395">
        <v>0</v>
      </c>
      <c r="M118" s="395">
        <v>0</v>
      </c>
      <c r="N118" s="395">
        <v>0</v>
      </c>
      <c r="O118" s="396">
        <v>0</v>
      </c>
      <c r="P118" s="397">
        <f t="shared" si="3"/>
        <v>0</v>
      </c>
    </row>
    <row r="119" spans="1:16" x14ac:dyDescent="0.2">
      <c r="A119" s="391" t="s">
        <v>503</v>
      </c>
      <c r="B119" s="392" t="s">
        <v>472</v>
      </c>
      <c r="C119" s="392" t="s">
        <v>502</v>
      </c>
      <c r="D119" s="398">
        <v>0</v>
      </c>
      <c r="E119" s="395">
        <v>0</v>
      </c>
      <c r="F119" s="395">
        <v>0</v>
      </c>
      <c r="G119" s="395">
        <v>0</v>
      </c>
      <c r="H119" s="395">
        <v>0</v>
      </c>
      <c r="I119" s="395">
        <v>0</v>
      </c>
      <c r="J119" s="395">
        <v>0</v>
      </c>
      <c r="K119" s="395">
        <v>0</v>
      </c>
      <c r="L119" s="395">
        <v>0</v>
      </c>
      <c r="M119" s="395">
        <v>0</v>
      </c>
      <c r="N119" s="395">
        <v>0</v>
      </c>
      <c r="O119" s="396">
        <v>0</v>
      </c>
      <c r="P119" s="397">
        <f t="shared" si="3"/>
        <v>0</v>
      </c>
    </row>
    <row r="120" spans="1:16" x14ac:dyDescent="0.2">
      <c r="A120" s="391" t="s">
        <v>505</v>
      </c>
      <c r="B120" s="392" t="s">
        <v>472</v>
      </c>
      <c r="C120" s="392" t="s">
        <v>504</v>
      </c>
      <c r="D120" s="398">
        <v>0</v>
      </c>
      <c r="E120" s="395">
        <v>0</v>
      </c>
      <c r="F120" s="395">
        <v>0</v>
      </c>
      <c r="G120" s="395">
        <v>0</v>
      </c>
      <c r="H120" s="395">
        <v>0</v>
      </c>
      <c r="I120" s="395">
        <v>0</v>
      </c>
      <c r="J120" s="395">
        <v>0</v>
      </c>
      <c r="K120" s="395">
        <v>0</v>
      </c>
      <c r="L120" s="395">
        <v>0</v>
      </c>
      <c r="M120" s="395">
        <v>0</v>
      </c>
      <c r="N120" s="395">
        <v>0</v>
      </c>
      <c r="O120" s="396">
        <v>0</v>
      </c>
      <c r="P120" s="397">
        <f t="shared" si="3"/>
        <v>0</v>
      </c>
    </row>
    <row r="121" spans="1:16" x14ac:dyDescent="0.2">
      <c r="A121" s="391" t="s">
        <v>507</v>
      </c>
      <c r="B121" s="392" t="s">
        <v>472</v>
      </c>
      <c r="C121" s="392" t="s">
        <v>506</v>
      </c>
      <c r="D121" s="398">
        <v>0</v>
      </c>
      <c r="E121" s="395">
        <v>0</v>
      </c>
      <c r="F121" s="395">
        <v>0</v>
      </c>
      <c r="G121" s="395">
        <v>0</v>
      </c>
      <c r="H121" s="395">
        <v>0</v>
      </c>
      <c r="I121" s="395">
        <v>0</v>
      </c>
      <c r="J121" s="395">
        <v>0</v>
      </c>
      <c r="K121" s="395">
        <v>0</v>
      </c>
      <c r="L121" s="395">
        <v>0</v>
      </c>
      <c r="M121" s="395">
        <v>0</v>
      </c>
      <c r="N121" s="395">
        <v>0</v>
      </c>
      <c r="O121" s="396">
        <v>0</v>
      </c>
      <c r="P121" s="397">
        <f t="shared" si="3"/>
        <v>0</v>
      </c>
    </row>
    <row r="122" spans="1:16" x14ac:dyDescent="0.2">
      <c r="A122" s="391" t="s">
        <v>509</v>
      </c>
      <c r="B122" s="392" t="s">
        <v>472</v>
      </c>
      <c r="C122" s="392" t="s">
        <v>508</v>
      </c>
      <c r="D122" s="398">
        <v>0</v>
      </c>
      <c r="E122" s="395">
        <v>0</v>
      </c>
      <c r="F122" s="395">
        <v>0</v>
      </c>
      <c r="G122" s="395">
        <v>0</v>
      </c>
      <c r="H122" s="395">
        <v>0</v>
      </c>
      <c r="I122" s="395">
        <v>0</v>
      </c>
      <c r="J122" s="395">
        <v>0</v>
      </c>
      <c r="K122" s="395">
        <v>0</v>
      </c>
      <c r="L122" s="395">
        <v>0</v>
      </c>
      <c r="M122" s="395">
        <v>0</v>
      </c>
      <c r="N122" s="395">
        <v>0</v>
      </c>
      <c r="O122" s="396">
        <v>0</v>
      </c>
      <c r="P122" s="397">
        <f t="shared" si="3"/>
        <v>0</v>
      </c>
    </row>
    <row r="123" spans="1:16" x14ac:dyDescent="0.2">
      <c r="A123" s="391" t="s">
        <v>511</v>
      </c>
      <c r="B123" s="392" t="s">
        <v>472</v>
      </c>
      <c r="C123" s="392" t="s">
        <v>510</v>
      </c>
      <c r="D123" s="398">
        <v>0</v>
      </c>
      <c r="E123" s="395">
        <v>0</v>
      </c>
      <c r="F123" s="395">
        <v>0</v>
      </c>
      <c r="G123" s="395">
        <v>0</v>
      </c>
      <c r="H123" s="395">
        <v>0</v>
      </c>
      <c r="I123" s="395">
        <v>0</v>
      </c>
      <c r="J123" s="395">
        <v>0</v>
      </c>
      <c r="K123" s="395">
        <v>0</v>
      </c>
      <c r="L123" s="395">
        <v>0</v>
      </c>
      <c r="M123" s="395">
        <v>0</v>
      </c>
      <c r="N123" s="395">
        <v>0</v>
      </c>
      <c r="O123" s="396">
        <v>0</v>
      </c>
      <c r="P123" s="397">
        <f t="shared" si="3"/>
        <v>0</v>
      </c>
    </row>
    <row r="124" spans="1:16" x14ac:dyDescent="0.2">
      <c r="A124" s="391" t="s">
        <v>513</v>
      </c>
      <c r="B124" s="392" t="s">
        <v>472</v>
      </c>
      <c r="C124" s="392" t="s">
        <v>512</v>
      </c>
      <c r="D124" s="398">
        <v>0</v>
      </c>
      <c r="E124" s="395">
        <v>0</v>
      </c>
      <c r="F124" s="395">
        <v>0</v>
      </c>
      <c r="G124" s="395">
        <v>0</v>
      </c>
      <c r="H124" s="395">
        <v>0</v>
      </c>
      <c r="I124" s="395">
        <v>0</v>
      </c>
      <c r="J124" s="395">
        <v>0</v>
      </c>
      <c r="K124" s="395">
        <v>0</v>
      </c>
      <c r="L124" s="395">
        <v>0</v>
      </c>
      <c r="M124" s="395">
        <v>0</v>
      </c>
      <c r="N124" s="395">
        <v>0</v>
      </c>
      <c r="O124" s="396">
        <v>0</v>
      </c>
      <c r="P124" s="397">
        <f t="shared" si="3"/>
        <v>0</v>
      </c>
    </row>
    <row r="125" spans="1:16" x14ac:dyDescent="0.2">
      <c r="A125" s="391" t="s">
        <v>515</v>
      </c>
      <c r="B125" s="392" t="s">
        <v>472</v>
      </c>
      <c r="C125" s="392" t="s">
        <v>514</v>
      </c>
      <c r="D125" s="398">
        <v>0</v>
      </c>
      <c r="E125" s="395">
        <v>0</v>
      </c>
      <c r="F125" s="395">
        <v>0</v>
      </c>
      <c r="G125" s="395">
        <v>0</v>
      </c>
      <c r="H125" s="395">
        <v>0</v>
      </c>
      <c r="I125" s="395">
        <v>0</v>
      </c>
      <c r="J125" s="395">
        <v>0</v>
      </c>
      <c r="K125" s="395">
        <v>0</v>
      </c>
      <c r="L125" s="395">
        <v>0</v>
      </c>
      <c r="M125" s="395">
        <v>0</v>
      </c>
      <c r="N125" s="395">
        <v>0</v>
      </c>
      <c r="O125" s="396">
        <v>0</v>
      </c>
      <c r="P125" s="397">
        <f t="shared" si="3"/>
        <v>0</v>
      </c>
    </row>
    <row r="126" spans="1:16" x14ac:dyDescent="0.2">
      <c r="A126" s="391" t="s">
        <v>518</v>
      </c>
      <c r="B126" s="392" t="s">
        <v>516</v>
      </c>
      <c r="C126" s="392" t="s">
        <v>517</v>
      </c>
      <c r="D126" s="398">
        <v>0</v>
      </c>
      <c r="E126" s="395">
        <v>0</v>
      </c>
      <c r="F126" s="395">
        <v>0</v>
      </c>
      <c r="G126" s="395">
        <v>0</v>
      </c>
      <c r="H126" s="395">
        <v>0</v>
      </c>
      <c r="I126" s="395">
        <v>0</v>
      </c>
      <c r="J126" s="395">
        <v>0</v>
      </c>
      <c r="K126" s="395">
        <v>0</v>
      </c>
      <c r="L126" s="395">
        <v>0</v>
      </c>
      <c r="M126" s="395">
        <v>0</v>
      </c>
      <c r="N126" s="395">
        <v>0</v>
      </c>
      <c r="O126" s="396">
        <v>0</v>
      </c>
      <c r="P126" s="397">
        <f t="shared" si="3"/>
        <v>0</v>
      </c>
    </row>
    <row r="127" spans="1:16" x14ac:dyDescent="0.2">
      <c r="A127" s="391" t="s">
        <v>520</v>
      </c>
      <c r="B127" s="392" t="s">
        <v>516</v>
      </c>
      <c r="C127" s="392" t="s">
        <v>519</v>
      </c>
      <c r="D127" s="398">
        <v>0</v>
      </c>
      <c r="E127" s="395">
        <v>0</v>
      </c>
      <c r="F127" s="395">
        <v>0</v>
      </c>
      <c r="G127" s="395">
        <v>0</v>
      </c>
      <c r="H127" s="395">
        <v>0</v>
      </c>
      <c r="I127" s="395">
        <v>0</v>
      </c>
      <c r="J127" s="395">
        <v>0</v>
      </c>
      <c r="K127" s="395">
        <v>0</v>
      </c>
      <c r="L127" s="395">
        <v>0</v>
      </c>
      <c r="M127" s="395">
        <v>0</v>
      </c>
      <c r="N127" s="395">
        <v>0</v>
      </c>
      <c r="O127" s="396">
        <v>0</v>
      </c>
      <c r="P127" s="397">
        <f t="shared" si="3"/>
        <v>0</v>
      </c>
    </row>
    <row r="128" spans="1:16" x14ac:dyDescent="0.2">
      <c r="A128" s="391" t="s">
        <v>522</v>
      </c>
      <c r="B128" s="392" t="s">
        <v>516</v>
      </c>
      <c r="C128" s="392" t="s">
        <v>521</v>
      </c>
      <c r="D128" s="398">
        <v>0</v>
      </c>
      <c r="E128" s="395">
        <v>0</v>
      </c>
      <c r="F128" s="395">
        <v>0</v>
      </c>
      <c r="G128" s="395">
        <v>0</v>
      </c>
      <c r="H128" s="395">
        <v>0</v>
      </c>
      <c r="I128" s="395">
        <v>0</v>
      </c>
      <c r="J128" s="395">
        <v>0</v>
      </c>
      <c r="K128" s="395">
        <v>0</v>
      </c>
      <c r="L128" s="395">
        <v>0</v>
      </c>
      <c r="M128" s="395">
        <v>0</v>
      </c>
      <c r="N128" s="395">
        <v>0</v>
      </c>
      <c r="O128" s="396">
        <v>0</v>
      </c>
      <c r="P128" s="397">
        <f t="shared" si="3"/>
        <v>0</v>
      </c>
    </row>
    <row r="129" spans="1:16" x14ac:dyDescent="0.2">
      <c r="A129" s="391" t="s">
        <v>524</v>
      </c>
      <c r="B129" s="392" t="s">
        <v>516</v>
      </c>
      <c r="C129" s="392" t="s">
        <v>523</v>
      </c>
      <c r="D129" s="398">
        <v>0</v>
      </c>
      <c r="E129" s="395">
        <v>0</v>
      </c>
      <c r="F129" s="395">
        <v>0</v>
      </c>
      <c r="G129" s="395">
        <v>0</v>
      </c>
      <c r="H129" s="395">
        <v>0</v>
      </c>
      <c r="I129" s="395">
        <v>0</v>
      </c>
      <c r="J129" s="395">
        <v>0</v>
      </c>
      <c r="K129" s="395">
        <v>0</v>
      </c>
      <c r="L129" s="395">
        <v>0</v>
      </c>
      <c r="M129" s="395">
        <v>0</v>
      </c>
      <c r="N129" s="395">
        <v>0</v>
      </c>
      <c r="O129" s="396">
        <v>0</v>
      </c>
      <c r="P129" s="397">
        <f t="shared" si="3"/>
        <v>0</v>
      </c>
    </row>
    <row r="130" spans="1:16" x14ac:dyDescent="0.2">
      <c r="A130" s="391" t="s">
        <v>525</v>
      </c>
      <c r="B130" s="392" t="s">
        <v>516</v>
      </c>
      <c r="C130" s="392" t="s">
        <v>400</v>
      </c>
      <c r="D130" s="398">
        <v>0</v>
      </c>
      <c r="E130" s="395">
        <v>0</v>
      </c>
      <c r="F130" s="395">
        <v>0</v>
      </c>
      <c r="G130" s="395">
        <v>0</v>
      </c>
      <c r="H130" s="395">
        <v>0</v>
      </c>
      <c r="I130" s="395">
        <v>0</v>
      </c>
      <c r="J130" s="395">
        <v>0</v>
      </c>
      <c r="K130" s="395">
        <v>0</v>
      </c>
      <c r="L130" s="395">
        <v>0</v>
      </c>
      <c r="M130" s="395">
        <v>0</v>
      </c>
      <c r="N130" s="395">
        <v>0</v>
      </c>
      <c r="O130" s="396">
        <v>0</v>
      </c>
      <c r="P130" s="397">
        <f t="shared" si="3"/>
        <v>0</v>
      </c>
    </row>
    <row r="131" spans="1:16" x14ac:dyDescent="0.2">
      <c r="A131" s="391" t="s">
        <v>527</v>
      </c>
      <c r="B131" s="392" t="s">
        <v>516</v>
      </c>
      <c r="C131" s="392" t="s">
        <v>526</v>
      </c>
      <c r="D131" s="398">
        <v>0</v>
      </c>
      <c r="E131" s="395">
        <v>0</v>
      </c>
      <c r="F131" s="395">
        <v>0</v>
      </c>
      <c r="G131" s="395">
        <v>0</v>
      </c>
      <c r="H131" s="395">
        <v>0</v>
      </c>
      <c r="I131" s="395">
        <v>0</v>
      </c>
      <c r="J131" s="395">
        <v>0</v>
      </c>
      <c r="K131" s="395">
        <v>0</v>
      </c>
      <c r="L131" s="395">
        <v>0</v>
      </c>
      <c r="M131" s="395">
        <v>0</v>
      </c>
      <c r="N131" s="395">
        <v>0</v>
      </c>
      <c r="O131" s="396">
        <v>0</v>
      </c>
      <c r="P131" s="397">
        <f t="shared" si="3"/>
        <v>0</v>
      </c>
    </row>
    <row r="132" spans="1:16" x14ac:dyDescent="0.2">
      <c r="A132" s="391" t="s">
        <v>529</v>
      </c>
      <c r="B132" s="392" t="s">
        <v>516</v>
      </c>
      <c r="C132" s="392" t="s">
        <v>528</v>
      </c>
      <c r="D132" s="398">
        <v>0</v>
      </c>
      <c r="E132" s="395">
        <v>0</v>
      </c>
      <c r="F132" s="395">
        <v>0</v>
      </c>
      <c r="G132" s="395">
        <v>0</v>
      </c>
      <c r="H132" s="395">
        <v>0</v>
      </c>
      <c r="I132" s="395">
        <v>0</v>
      </c>
      <c r="J132" s="395">
        <v>0</v>
      </c>
      <c r="K132" s="395">
        <v>0</v>
      </c>
      <c r="L132" s="395">
        <v>0</v>
      </c>
      <c r="M132" s="395">
        <v>0</v>
      </c>
      <c r="N132" s="395">
        <v>0</v>
      </c>
      <c r="O132" s="396">
        <v>0</v>
      </c>
      <c r="P132" s="397">
        <f t="shared" si="3"/>
        <v>0</v>
      </c>
    </row>
    <row r="133" spans="1:16" x14ac:dyDescent="0.2">
      <c r="A133" s="391" t="s">
        <v>530</v>
      </c>
      <c r="B133" s="392" t="s">
        <v>516</v>
      </c>
      <c r="C133" s="392" t="s">
        <v>516</v>
      </c>
      <c r="D133" s="398">
        <v>0</v>
      </c>
      <c r="E133" s="395">
        <v>0</v>
      </c>
      <c r="F133" s="395">
        <v>0</v>
      </c>
      <c r="G133" s="395">
        <v>0</v>
      </c>
      <c r="H133" s="395">
        <v>0</v>
      </c>
      <c r="I133" s="395">
        <v>0</v>
      </c>
      <c r="J133" s="395">
        <v>0</v>
      </c>
      <c r="K133" s="395">
        <v>0</v>
      </c>
      <c r="L133" s="395">
        <v>0</v>
      </c>
      <c r="M133" s="395">
        <v>0</v>
      </c>
      <c r="N133" s="395">
        <v>0</v>
      </c>
      <c r="O133" s="396">
        <v>0</v>
      </c>
      <c r="P133" s="397">
        <f t="shared" si="3"/>
        <v>0</v>
      </c>
    </row>
    <row r="134" spans="1:16" x14ac:dyDescent="0.2">
      <c r="A134" s="391" t="s">
        <v>532</v>
      </c>
      <c r="B134" s="392" t="s">
        <v>516</v>
      </c>
      <c r="C134" s="392" t="s">
        <v>531</v>
      </c>
      <c r="D134" s="398">
        <v>0</v>
      </c>
      <c r="E134" s="395">
        <v>0</v>
      </c>
      <c r="F134" s="395">
        <v>0</v>
      </c>
      <c r="G134" s="395">
        <v>0</v>
      </c>
      <c r="H134" s="395">
        <v>0</v>
      </c>
      <c r="I134" s="395">
        <v>0</v>
      </c>
      <c r="J134" s="395">
        <v>0</v>
      </c>
      <c r="K134" s="395">
        <v>0</v>
      </c>
      <c r="L134" s="395">
        <v>0</v>
      </c>
      <c r="M134" s="395">
        <v>0</v>
      </c>
      <c r="N134" s="395">
        <v>0</v>
      </c>
      <c r="O134" s="396">
        <v>0</v>
      </c>
      <c r="P134" s="397">
        <f t="shared" si="3"/>
        <v>0</v>
      </c>
    </row>
    <row r="135" spans="1:16" x14ac:dyDescent="0.2">
      <c r="A135" s="391" t="s">
        <v>534</v>
      </c>
      <c r="B135" s="392" t="s">
        <v>516</v>
      </c>
      <c r="C135" s="392" t="s">
        <v>533</v>
      </c>
      <c r="D135" s="398">
        <v>0</v>
      </c>
      <c r="E135" s="395">
        <v>0</v>
      </c>
      <c r="F135" s="395">
        <v>0</v>
      </c>
      <c r="G135" s="395">
        <v>0</v>
      </c>
      <c r="H135" s="395">
        <v>0</v>
      </c>
      <c r="I135" s="395">
        <v>0</v>
      </c>
      <c r="J135" s="395">
        <v>0</v>
      </c>
      <c r="K135" s="395">
        <v>0</v>
      </c>
      <c r="L135" s="395">
        <v>0</v>
      </c>
      <c r="M135" s="395">
        <v>0</v>
      </c>
      <c r="N135" s="395">
        <v>0</v>
      </c>
      <c r="O135" s="396">
        <v>0</v>
      </c>
      <c r="P135" s="397">
        <f t="shared" si="3"/>
        <v>0</v>
      </c>
    </row>
    <row r="136" spans="1:16" x14ac:dyDescent="0.2">
      <c r="A136" s="391" t="s">
        <v>536</v>
      </c>
      <c r="B136" s="392" t="s">
        <v>516</v>
      </c>
      <c r="C136" s="392" t="s">
        <v>535</v>
      </c>
      <c r="D136" s="398">
        <v>0</v>
      </c>
      <c r="E136" s="395">
        <v>0</v>
      </c>
      <c r="F136" s="395">
        <v>0</v>
      </c>
      <c r="G136" s="395">
        <v>0</v>
      </c>
      <c r="H136" s="395">
        <v>0</v>
      </c>
      <c r="I136" s="395">
        <v>0</v>
      </c>
      <c r="J136" s="395">
        <v>0</v>
      </c>
      <c r="K136" s="395">
        <v>0</v>
      </c>
      <c r="L136" s="395">
        <v>0</v>
      </c>
      <c r="M136" s="395">
        <v>0</v>
      </c>
      <c r="N136" s="395">
        <v>0</v>
      </c>
      <c r="O136" s="396">
        <v>0</v>
      </c>
      <c r="P136" s="397">
        <f t="shared" si="3"/>
        <v>0</v>
      </c>
    </row>
    <row r="137" spans="1:16" x14ac:dyDescent="0.2">
      <c r="A137" s="391" t="s">
        <v>538</v>
      </c>
      <c r="B137" s="392" t="s">
        <v>516</v>
      </c>
      <c r="C137" s="392" t="s">
        <v>537</v>
      </c>
      <c r="D137" s="398">
        <v>0</v>
      </c>
      <c r="E137" s="395">
        <v>0</v>
      </c>
      <c r="F137" s="395">
        <v>0</v>
      </c>
      <c r="G137" s="395">
        <v>0</v>
      </c>
      <c r="H137" s="395">
        <v>0</v>
      </c>
      <c r="I137" s="395">
        <v>0</v>
      </c>
      <c r="J137" s="395">
        <v>0</v>
      </c>
      <c r="K137" s="395">
        <v>0</v>
      </c>
      <c r="L137" s="395">
        <v>0</v>
      </c>
      <c r="M137" s="395">
        <v>0</v>
      </c>
      <c r="N137" s="395">
        <v>0</v>
      </c>
      <c r="O137" s="396">
        <v>0</v>
      </c>
      <c r="P137" s="397">
        <f t="shared" si="3"/>
        <v>0</v>
      </c>
    </row>
    <row r="138" spans="1:16" x14ac:dyDescent="0.2">
      <c r="A138" s="391" t="s">
        <v>540</v>
      </c>
      <c r="B138" s="392" t="s">
        <v>516</v>
      </c>
      <c r="C138" s="392" t="s">
        <v>539</v>
      </c>
      <c r="D138" s="398">
        <v>0</v>
      </c>
      <c r="E138" s="395">
        <v>0</v>
      </c>
      <c r="F138" s="395">
        <v>0</v>
      </c>
      <c r="G138" s="395">
        <v>0</v>
      </c>
      <c r="H138" s="395">
        <v>0</v>
      </c>
      <c r="I138" s="395">
        <v>0</v>
      </c>
      <c r="J138" s="395">
        <v>0</v>
      </c>
      <c r="K138" s="395">
        <v>0</v>
      </c>
      <c r="L138" s="395">
        <v>0</v>
      </c>
      <c r="M138" s="395">
        <v>0</v>
      </c>
      <c r="N138" s="395">
        <v>0</v>
      </c>
      <c r="O138" s="396">
        <v>0</v>
      </c>
      <c r="P138" s="397">
        <f t="shared" si="3"/>
        <v>0</v>
      </c>
    </row>
    <row r="139" spans="1:16" x14ac:dyDescent="0.2">
      <c r="A139" s="391" t="s">
        <v>542</v>
      </c>
      <c r="B139" s="392" t="s">
        <v>516</v>
      </c>
      <c r="C139" s="392" t="s">
        <v>541</v>
      </c>
      <c r="D139" s="398">
        <v>0</v>
      </c>
      <c r="E139" s="395">
        <v>0</v>
      </c>
      <c r="F139" s="395">
        <v>0</v>
      </c>
      <c r="G139" s="395">
        <v>0</v>
      </c>
      <c r="H139" s="395">
        <v>0</v>
      </c>
      <c r="I139" s="395">
        <v>0</v>
      </c>
      <c r="J139" s="395">
        <v>0</v>
      </c>
      <c r="K139" s="395">
        <v>0</v>
      </c>
      <c r="L139" s="395">
        <v>0</v>
      </c>
      <c r="M139" s="395">
        <v>0</v>
      </c>
      <c r="N139" s="395">
        <v>0</v>
      </c>
      <c r="O139" s="396">
        <v>0</v>
      </c>
      <c r="P139" s="397">
        <f t="shared" si="3"/>
        <v>0</v>
      </c>
    </row>
    <row r="140" spans="1:16" x14ac:dyDescent="0.2">
      <c r="A140" s="391" t="s">
        <v>544</v>
      </c>
      <c r="B140" s="392" t="s">
        <v>516</v>
      </c>
      <c r="C140" s="392" t="s">
        <v>543</v>
      </c>
      <c r="D140" s="398">
        <v>0</v>
      </c>
      <c r="E140" s="395">
        <v>0</v>
      </c>
      <c r="F140" s="395">
        <v>0</v>
      </c>
      <c r="G140" s="395">
        <v>0</v>
      </c>
      <c r="H140" s="395">
        <v>0</v>
      </c>
      <c r="I140" s="395">
        <v>0</v>
      </c>
      <c r="J140" s="395">
        <v>0</v>
      </c>
      <c r="K140" s="395">
        <v>0</v>
      </c>
      <c r="L140" s="395">
        <v>0</v>
      </c>
      <c r="M140" s="395">
        <v>0</v>
      </c>
      <c r="N140" s="395">
        <v>0</v>
      </c>
      <c r="O140" s="396">
        <v>0</v>
      </c>
      <c r="P140" s="397">
        <f t="shared" si="3"/>
        <v>0</v>
      </c>
    </row>
    <row r="141" spans="1:16" x14ac:dyDescent="0.2">
      <c r="A141" s="391" t="s">
        <v>546</v>
      </c>
      <c r="B141" s="392" t="s">
        <v>516</v>
      </c>
      <c r="C141" s="392" t="s">
        <v>545</v>
      </c>
      <c r="D141" s="398">
        <v>0</v>
      </c>
      <c r="E141" s="395">
        <v>0</v>
      </c>
      <c r="F141" s="395">
        <v>0</v>
      </c>
      <c r="G141" s="395">
        <v>0</v>
      </c>
      <c r="H141" s="395">
        <v>0</v>
      </c>
      <c r="I141" s="395">
        <v>0</v>
      </c>
      <c r="J141" s="395">
        <v>0</v>
      </c>
      <c r="K141" s="395">
        <v>0</v>
      </c>
      <c r="L141" s="395">
        <v>0</v>
      </c>
      <c r="M141" s="395">
        <v>0</v>
      </c>
      <c r="N141" s="395">
        <v>0</v>
      </c>
      <c r="O141" s="396">
        <v>0</v>
      </c>
      <c r="P141" s="397">
        <f t="shared" ref="P141:P204" si="4">SUM(D141:O141)</f>
        <v>0</v>
      </c>
    </row>
    <row r="142" spans="1:16" x14ac:dyDescent="0.2">
      <c r="A142" s="391" t="s">
        <v>548</v>
      </c>
      <c r="B142" s="392" t="s">
        <v>516</v>
      </c>
      <c r="C142" s="392" t="s">
        <v>547</v>
      </c>
      <c r="D142" s="398">
        <v>0</v>
      </c>
      <c r="E142" s="395">
        <v>0</v>
      </c>
      <c r="F142" s="395">
        <v>0</v>
      </c>
      <c r="G142" s="395">
        <v>0</v>
      </c>
      <c r="H142" s="395">
        <v>0</v>
      </c>
      <c r="I142" s="395">
        <v>0</v>
      </c>
      <c r="J142" s="395">
        <v>0</v>
      </c>
      <c r="K142" s="395">
        <v>0</v>
      </c>
      <c r="L142" s="395">
        <v>0</v>
      </c>
      <c r="M142" s="395">
        <v>0</v>
      </c>
      <c r="N142" s="395">
        <v>0</v>
      </c>
      <c r="O142" s="396">
        <v>0</v>
      </c>
      <c r="P142" s="397">
        <f t="shared" si="4"/>
        <v>0</v>
      </c>
    </row>
    <row r="143" spans="1:16" x14ac:dyDescent="0.2">
      <c r="A143" s="391" t="s">
        <v>550</v>
      </c>
      <c r="B143" s="392" t="s">
        <v>516</v>
      </c>
      <c r="C143" s="392" t="s">
        <v>549</v>
      </c>
      <c r="D143" s="398">
        <v>0</v>
      </c>
      <c r="E143" s="395">
        <v>0</v>
      </c>
      <c r="F143" s="395">
        <v>0</v>
      </c>
      <c r="G143" s="395">
        <v>0</v>
      </c>
      <c r="H143" s="395">
        <v>0</v>
      </c>
      <c r="I143" s="395">
        <v>0</v>
      </c>
      <c r="J143" s="395">
        <v>0</v>
      </c>
      <c r="K143" s="395">
        <v>0</v>
      </c>
      <c r="L143" s="395">
        <v>0</v>
      </c>
      <c r="M143" s="395">
        <v>0</v>
      </c>
      <c r="N143" s="395">
        <v>0</v>
      </c>
      <c r="O143" s="396">
        <v>0</v>
      </c>
      <c r="P143" s="397">
        <f t="shared" si="4"/>
        <v>0</v>
      </c>
    </row>
    <row r="144" spans="1:16" x14ac:dyDescent="0.2">
      <c r="A144" s="391" t="s">
        <v>553</v>
      </c>
      <c r="B144" s="392" t="s">
        <v>551</v>
      </c>
      <c r="C144" s="392" t="s">
        <v>552</v>
      </c>
      <c r="D144" s="398">
        <v>0</v>
      </c>
      <c r="E144" s="395">
        <v>0</v>
      </c>
      <c r="F144" s="395">
        <v>0</v>
      </c>
      <c r="G144" s="395">
        <v>0</v>
      </c>
      <c r="H144" s="395">
        <v>0</v>
      </c>
      <c r="I144" s="395">
        <v>0</v>
      </c>
      <c r="J144" s="395">
        <v>0</v>
      </c>
      <c r="K144" s="395">
        <v>0</v>
      </c>
      <c r="L144" s="395">
        <v>0</v>
      </c>
      <c r="M144" s="395">
        <v>0</v>
      </c>
      <c r="N144" s="395">
        <v>0</v>
      </c>
      <c r="O144" s="396">
        <v>0</v>
      </c>
      <c r="P144" s="397">
        <f t="shared" si="4"/>
        <v>0</v>
      </c>
    </row>
    <row r="145" spans="1:16" x14ac:dyDescent="0.2">
      <c r="A145" s="391" t="s">
        <v>555</v>
      </c>
      <c r="B145" s="392" t="s">
        <v>551</v>
      </c>
      <c r="C145" s="392" t="s">
        <v>554</v>
      </c>
      <c r="D145" s="398">
        <v>0</v>
      </c>
      <c r="E145" s="395">
        <v>0</v>
      </c>
      <c r="F145" s="395">
        <v>0</v>
      </c>
      <c r="G145" s="395">
        <v>0</v>
      </c>
      <c r="H145" s="395">
        <v>0</v>
      </c>
      <c r="I145" s="395">
        <v>0</v>
      </c>
      <c r="J145" s="395">
        <v>0</v>
      </c>
      <c r="K145" s="395">
        <v>0</v>
      </c>
      <c r="L145" s="395">
        <v>0</v>
      </c>
      <c r="M145" s="395">
        <v>0</v>
      </c>
      <c r="N145" s="395">
        <v>0</v>
      </c>
      <c r="O145" s="396">
        <v>0</v>
      </c>
      <c r="P145" s="397">
        <f t="shared" si="4"/>
        <v>0</v>
      </c>
    </row>
    <row r="146" spans="1:16" x14ac:dyDescent="0.2">
      <c r="A146" s="391" t="s">
        <v>557</v>
      </c>
      <c r="B146" s="392" t="s">
        <v>551</v>
      </c>
      <c r="C146" s="392" t="s">
        <v>556</v>
      </c>
      <c r="D146" s="398">
        <v>0</v>
      </c>
      <c r="E146" s="395">
        <v>0</v>
      </c>
      <c r="F146" s="395">
        <v>0</v>
      </c>
      <c r="G146" s="395">
        <v>0</v>
      </c>
      <c r="H146" s="395">
        <v>0</v>
      </c>
      <c r="I146" s="395">
        <v>0</v>
      </c>
      <c r="J146" s="395">
        <v>0</v>
      </c>
      <c r="K146" s="395">
        <v>0</v>
      </c>
      <c r="L146" s="395">
        <v>0</v>
      </c>
      <c r="M146" s="395">
        <v>0</v>
      </c>
      <c r="N146" s="395">
        <v>0</v>
      </c>
      <c r="O146" s="396">
        <v>0</v>
      </c>
      <c r="P146" s="397">
        <f t="shared" si="4"/>
        <v>0</v>
      </c>
    </row>
    <row r="147" spans="1:16" x14ac:dyDescent="0.2">
      <c r="A147" s="391" t="s">
        <v>559</v>
      </c>
      <c r="B147" s="392" t="s">
        <v>551</v>
      </c>
      <c r="C147" s="392" t="s">
        <v>558</v>
      </c>
      <c r="D147" s="398">
        <v>0</v>
      </c>
      <c r="E147" s="395">
        <v>0</v>
      </c>
      <c r="F147" s="395">
        <v>0</v>
      </c>
      <c r="G147" s="395">
        <v>0</v>
      </c>
      <c r="H147" s="395">
        <v>0</v>
      </c>
      <c r="I147" s="395">
        <v>0</v>
      </c>
      <c r="J147" s="395">
        <v>0</v>
      </c>
      <c r="K147" s="395">
        <v>0</v>
      </c>
      <c r="L147" s="395">
        <v>0</v>
      </c>
      <c r="M147" s="395">
        <v>0</v>
      </c>
      <c r="N147" s="395">
        <v>0</v>
      </c>
      <c r="O147" s="396">
        <v>0</v>
      </c>
      <c r="P147" s="397">
        <f t="shared" si="4"/>
        <v>0</v>
      </c>
    </row>
    <row r="148" spans="1:16" x14ac:dyDescent="0.2">
      <c r="A148" s="391" t="s">
        <v>561</v>
      </c>
      <c r="B148" s="392" t="s">
        <v>551</v>
      </c>
      <c r="C148" s="392" t="s">
        <v>560</v>
      </c>
      <c r="D148" s="398">
        <v>0</v>
      </c>
      <c r="E148" s="395">
        <v>0</v>
      </c>
      <c r="F148" s="395">
        <v>0</v>
      </c>
      <c r="G148" s="395">
        <v>0</v>
      </c>
      <c r="H148" s="395">
        <v>0</v>
      </c>
      <c r="I148" s="395">
        <v>0</v>
      </c>
      <c r="J148" s="395">
        <v>0</v>
      </c>
      <c r="K148" s="395">
        <v>0</v>
      </c>
      <c r="L148" s="395">
        <v>0</v>
      </c>
      <c r="M148" s="395">
        <v>0</v>
      </c>
      <c r="N148" s="395">
        <v>0</v>
      </c>
      <c r="O148" s="396">
        <v>0</v>
      </c>
      <c r="P148" s="397">
        <f t="shared" si="4"/>
        <v>0</v>
      </c>
    </row>
    <row r="149" spans="1:16" x14ac:dyDescent="0.2">
      <c r="A149" s="391" t="s">
        <v>563</v>
      </c>
      <c r="B149" s="392" t="s">
        <v>551</v>
      </c>
      <c r="C149" s="392" t="s">
        <v>562</v>
      </c>
      <c r="D149" s="398">
        <v>0</v>
      </c>
      <c r="E149" s="395">
        <v>0</v>
      </c>
      <c r="F149" s="395">
        <v>0</v>
      </c>
      <c r="G149" s="395">
        <v>0</v>
      </c>
      <c r="H149" s="395">
        <v>0</v>
      </c>
      <c r="I149" s="395">
        <v>0</v>
      </c>
      <c r="J149" s="395">
        <v>0</v>
      </c>
      <c r="K149" s="395">
        <v>0</v>
      </c>
      <c r="L149" s="395">
        <v>0</v>
      </c>
      <c r="M149" s="395">
        <v>0</v>
      </c>
      <c r="N149" s="395">
        <v>0</v>
      </c>
      <c r="O149" s="396">
        <v>0</v>
      </c>
      <c r="P149" s="397">
        <f t="shared" si="4"/>
        <v>0</v>
      </c>
    </row>
    <row r="150" spans="1:16" x14ac:dyDescent="0.2">
      <c r="A150" s="391" t="s">
        <v>564</v>
      </c>
      <c r="B150" s="392" t="s">
        <v>551</v>
      </c>
      <c r="C150" s="392" t="s">
        <v>402</v>
      </c>
      <c r="D150" s="398">
        <v>0</v>
      </c>
      <c r="E150" s="395">
        <v>0</v>
      </c>
      <c r="F150" s="395">
        <v>0</v>
      </c>
      <c r="G150" s="395">
        <v>0</v>
      </c>
      <c r="H150" s="395">
        <v>0</v>
      </c>
      <c r="I150" s="395">
        <v>0</v>
      </c>
      <c r="J150" s="395">
        <v>0</v>
      </c>
      <c r="K150" s="395">
        <v>0</v>
      </c>
      <c r="L150" s="395">
        <v>0</v>
      </c>
      <c r="M150" s="395">
        <v>0</v>
      </c>
      <c r="N150" s="395">
        <v>0</v>
      </c>
      <c r="O150" s="396">
        <v>0</v>
      </c>
      <c r="P150" s="397">
        <f t="shared" si="4"/>
        <v>0</v>
      </c>
    </row>
    <row r="151" spans="1:16" x14ac:dyDescent="0.2">
      <c r="A151" s="391" t="s">
        <v>566</v>
      </c>
      <c r="B151" s="392" t="s">
        <v>551</v>
      </c>
      <c r="C151" s="392" t="s">
        <v>565</v>
      </c>
      <c r="D151" s="398">
        <v>0</v>
      </c>
      <c r="E151" s="395">
        <v>0</v>
      </c>
      <c r="F151" s="395">
        <v>0</v>
      </c>
      <c r="G151" s="395">
        <v>0</v>
      </c>
      <c r="H151" s="395">
        <v>0</v>
      </c>
      <c r="I151" s="395">
        <v>0</v>
      </c>
      <c r="J151" s="395">
        <v>0</v>
      </c>
      <c r="K151" s="395">
        <v>0</v>
      </c>
      <c r="L151" s="395">
        <v>0</v>
      </c>
      <c r="M151" s="395">
        <v>0</v>
      </c>
      <c r="N151" s="395">
        <v>0</v>
      </c>
      <c r="O151" s="396">
        <v>0</v>
      </c>
      <c r="P151" s="397">
        <f t="shared" si="4"/>
        <v>0</v>
      </c>
    </row>
    <row r="152" spans="1:16" x14ac:dyDescent="0.2">
      <c r="A152" s="391" t="s">
        <v>568</v>
      </c>
      <c r="B152" s="392" t="s">
        <v>551</v>
      </c>
      <c r="C152" s="392" t="s">
        <v>567</v>
      </c>
      <c r="D152" s="398">
        <v>0</v>
      </c>
      <c r="E152" s="395">
        <v>0</v>
      </c>
      <c r="F152" s="395">
        <v>0</v>
      </c>
      <c r="G152" s="395">
        <v>0</v>
      </c>
      <c r="H152" s="395">
        <v>0</v>
      </c>
      <c r="I152" s="395">
        <v>0</v>
      </c>
      <c r="J152" s="395">
        <v>0</v>
      </c>
      <c r="K152" s="395">
        <v>0</v>
      </c>
      <c r="L152" s="395">
        <v>0</v>
      </c>
      <c r="M152" s="395">
        <v>0</v>
      </c>
      <c r="N152" s="395">
        <v>0</v>
      </c>
      <c r="O152" s="396">
        <v>0</v>
      </c>
      <c r="P152" s="397">
        <f t="shared" si="4"/>
        <v>0</v>
      </c>
    </row>
    <row r="153" spans="1:16" x14ac:dyDescent="0.2">
      <c r="A153" s="391" t="s">
        <v>570</v>
      </c>
      <c r="B153" s="392" t="s">
        <v>551</v>
      </c>
      <c r="C153" s="392" t="s">
        <v>569</v>
      </c>
      <c r="D153" s="398">
        <v>0</v>
      </c>
      <c r="E153" s="395">
        <v>0</v>
      </c>
      <c r="F153" s="395">
        <v>0</v>
      </c>
      <c r="G153" s="395">
        <v>0</v>
      </c>
      <c r="H153" s="395">
        <v>0</v>
      </c>
      <c r="I153" s="395">
        <v>0</v>
      </c>
      <c r="J153" s="395">
        <v>0</v>
      </c>
      <c r="K153" s="395">
        <v>0</v>
      </c>
      <c r="L153" s="395">
        <v>0</v>
      </c>
      <c r="M153" s="395">
        <v>0</v>
      </c>
      <c r="N153" s="395">
        <v>0</v>
      </c>
      <c r="O153" s="396">
        <v>0</v>
      </c>
      <c r="P153" s="397">
        <f t="shared" si="4"/>
        <v>0</v>
      </c>
    </row>
    <row r="154" spans="1:16" x14ac:dyDescent="0.2">
      <c r="A154" s="391" t="s">
        <v>572</v>
      </c>
      <c r="B154" s="392" t="s">
        <v>551</v>
      </c>
      <c r="C154" s="392" t="s">
        <v>571</v>
      </c>
      <c r="D154" s="398">
        <v>0</v>
      </c>
      <c r="E154" s="395">
        <v>0</v>
      </c>
      <c r="F154" s="395">
        <v>0</v>
      </c>
      <c r="G154" s="395">
        <v>0</v>
      </c>
      <c r="H154" s="395">
        <v>0</v>
      </c>
      <c r="I154" s="395">
        <v>0</v>
      </c>
      <c r="J154" s="395">
        <v>0</v>
      </c>
      <c r="K154" s="395">
        <v>0</v>
      </c>
      <c r="L154" s="395">
        <v>0</v>
      </c>
      <c r="M154" s="395">
        <v>0</v>
      </c>
      <c r="N154" s="395">
        <v>0</v>
      </c>
      <c r="O154" s="396">
        <v>0</v>
      </c>
      <c r="P154" s="397">
        <f t="shared" si="4"/>
        <v>0</v>
      </c>
    </row>
    <row r="155" spans="1:16" x14ac:dyDescent="0.2">
      <c r="A155" s="391" t="s">
        <v>574</v>
      </c>
      <c r="B155" s="392" t="s">
        <v>551</v>
      </c>
      <c r="C155" s="392" t="s">
        <v>573</v>
      </c>
      <c r="D155" s="398">
        <v>0</v>
      </c>
      <c r="E155" s="395">
        <v>0</v>
      </c>
      <c r="F155" s="395">
        <v>0</v>
      </c>
      <c r="G155" s="395">
        <v>0</v>
      </c>
      <c r="H155" s="395">
        <v>0</v>
      </c>
      <c r="I155" s="395">
        <v>0</v>
      </c>
      <c r="J155" s="395">
        <v>0</v>
      </c>
      <c r="K155" s="395">
        <v>0</v>
      </c>
      <c r="L155" s="395">
        <v>0</v>
      </c>
      <c r="M155" s="395">
        <v>0</v>
      </c>
      <c r="N155" s="395">
        <v>0</v>
      </c>
      <c r="O155" s="396">
        <v>0</v>
      </c>
      <c r="P155" s="397">
        <f t="shared" si="4"/>
        <v>0</v>
      </c>
    </row>
    <row r="156" spans="1:16" x14ac:dyDescent="0.2">
      <c r="A156" s="391" t="s">
        <v>576</v>
      </c>
      <c r="B156" s="392" t="s">
        <v>551</v>
      </c>
      <c r="C156" s="392" t="s">
        <v>575</v>
      </c>
      <c r="D156" s="398">
        <v>0</v>
      </c>
      <c r="E156" s="395">
        <v>0</v>
      </c>
      <c r="F156" s="395">
        <v>0</v>
      </c>
      <c r="G156" s="395">
        <v>0</v>
      </c>
      <c r="H156" s="395">
        <v>0</v>
      </c>
      <c r="I156" s="395">
        <v>0</v>
      </c>
      <c r="J156" s="395">
        <v>0</v>
      </c>
      <c r="K156" s="395">
        <v>0</v>
      </c>
      <c r="L156" s="395">
        <v>0</v>
      </c>
      <c r="M156" s="395">
        <v>0</v>
      </c>
      <c r="N156" s="395">
        <v>0</v>
      </c>
      <c r="O156" s="396">
        <v>0</v>
      </c>
      <c r="P156" s="397">
        <f t="shared" si="4"/>
        <v>0</v>
      </c>
    </row>
    <row r="157" spans="1:16" x14ac:dyDescent="0.2">
      <c r="A157" s="391" t="s">
        <v>578</v>
      </c>
      <c r="B157" s="392" t="s">
        <v>551</v>
      </c>
      <c r="C157" s="392" t="s">
        <v>577</v>
      </c>
      <c r="D157" s="398">
        <v>0</v>
      </c>
      <c r="E157" s="395">
        <v>0</v>
      </c>
      <c r="F157" s="395">
        <v>0</v>
      </c>
      <c r="G157" s="395">
        <v>0</v>
      </c>
      <c r="H157" s="395">
        <v>0</v>
      </c>
      <c r="I157" s="395">
        <v>0</v>
      </c>
      <c r="J157" s="395">
        <v>0</v>
      </c>
      <c r="K157" s="395">
        <v>0</v>
      </c>
      <c r="L157" s="395">
        <v>0</v>
      </c>
      <c r="M157" s="395">
        <v>0</v>
      </c>
      <c r="N157" s="395">
        <v>0</v>
      </c>
      <c r="O157" s="396">
        <v>0</v>
      </c>
      <c r="P157" s="397">
        <f t="shared" si="4"/>
        <v>0</v>
      </c>
    </row>
    <row r="158" spans="1:16" x14ac:dyDescent="0.2">
      <c r="A158" s="391" t="s">
        <v>580</v>
      </c>
      <c r="B158" s="392" t="s">
        <v>551</v>
      </c>
      <c r="C158" s="392" t="s">
        <v>579</v>
      </c>
      <c r="D158" s="398">
        <v>0</v>
      </c>
      <c r="E158" s="395">
        <v>0</v>
      </c>
      <c r="F158" s="395">
        <v>0</v>
      </c>
      <c r="G158" s="395">
        <v>0</v>
      </c>
      <c r="H158" s="395">
        <v>0</v>
      </c>
      <c r="I158" s="395">
        <v>0</v>
      </c>
      <c r="J158" s="395">
        <v>0</v>
      </c>
      <c r="K158" s="395">
        <v>0</v>
      </c>
      <c r="L158" s="395">
        <v>0</v>
      </c>
      <c r="M158" s="395">
        <v>0</v>
      </c>
      <c r="N158" s="395">
        <v>0</v>
      </c>
      <c r="O158" s="396">
        <v>0</v>
      </c>
      <c r="P158" s="397">
        <f t="shared" si="4"/>
        <v>0</v>
      </c>
    </row>
    <row r="159" spans="1:16" x14ac:dyDescent="0.2">
      <c r="A159" s="391" t="s">
        <v>582</v>
      </c>
      <c r="B159" s="392" t="s">
        <v>551</v>
      </c>
      <c r="C159" s="392" t="s">
        <v>581</v>
      </c>
      <c r="D159" s="398">
        <v>0</v>
      </c>
      <c r="E159" s="395">
        <v>0</v>
      </c>
      <c r="F159" s="395">
        <v>0</v>
      </c>
      <c r="G159" s="395">
        <v>0</v>
      </c>
      <c r="H159" s="395">
        <v>0</v>
      </c>
      <c r="I159" s="395">
        <v>0</v>
      </c>
      <c r="J159" s="395">
        <v>0</v>
      </c>
      <c r="K159" s="395">
        <v>0</v>
      </c>
      <c r="L159" s="395">
        <v>0</v>
      </c>
      <c r="M159" s="395">
        <v>0</v>
      </c>
      <c r="N159" s="395">
        <v>0</v>
      </c>
      <c r="O159" s="396">
        <v>0</v>
      </c>
      <c r="P159" s="397">
        <f t="shared" si="4"/>
        <v>0</v>
      </c>
    </row>
    <row r="160" spans="1:16" x14ac:dyDescent="0.2">
      <c r="A160" s="391" t="s">
        <v>584</v>
      </c>
      <c r="B160" s="392" t="s">
        <v>551</v>
      </c>
      <c r="C160" s="392" t="s">
        <v>583</v>
      </c>
      <c r="D160" s="398">
        <v>0</v>
      </c>
      <c r="E160" s="395">
        <v>0</v>
      </c>
      <c r="F160" s="395">
        <v>0</v>
      </c>
      <c r="G160" s="395">
        <v>0</v>
      </c>
      <c r="H160" s="395">
        <v>0</v>
      </c>
      <c r="I160" s="395">
        <v>0</v>
      </c>
      <c r="J160" s="395">
        <v>0</v>
      </c>
      <c r="K160" s="395">
        <v>0</v>
      </c>
      <c r="L160" s="395">
        <v>0</v>
      </c>
      <c r="M160" s="395">
        <v>0</v>
      </c>
      <c r="N160" s="395">
        <v>0</v>
      </c>
      <c r="O160" s="396">
        <v>0</v>
      </c>
      <c r="P160" s="397">
        <f t="shared" si="4"/>
        <v>0</v>
      </c>
    </row>
    <row r="161" spans="1:16" x14ac:dyDescent="0.2">
      <c r="A161" s="391" t="s">
        <v>585</v>
      </c>
      <c r="B161" s="392" t="s">
        <v>551</v>
      </c>
      <c r="C161" s="392" t="s">
        <v>375</v>
      </c>
      <c r="D161" s="398">
        <v>0</v>
      </c>
      <c r="E161" s="395">
        <v>0</v>
      </c>
      <c r="F161" s="395">
        <v>0</v>
      </c>
      <c r="G161" s="395">
        <v>0</v>
      </c>
      <c r="H161" s="395">
        <v>0</v>
      </c>
      <c r="I161" s="395">
        <v>0</v>
      </c>
      <c r="J161" s="395">
        <v>0</v>
      </c>
      <c r="K161" s="395">
        <v>0</v>
      </c>
      <c r="L161" s="395">
        <v>0</v>
      </c>
      <c r="M161" s="395">
        <v>0</v>
      </c>
      <c r="N161" s="395">
        <v>0</v>
      </c>
      <c r="O161" s="396">
        <v>0</v>
      </c>
      <c r="P161" s="397">
        <f t="shared" si="4"/>
        <v>0</v>
      </c>
    </row>
    <row r="162" spans="1:16" x14ac:dyDescent="0.2">
      <c r="A162" s="391" t="s">
        <v>587</v>
      </c>
      <c r="B162" s="392" t="s">
        <v>551</v>
      </c>
      <c r="C162" s="392" t="s">
        <v>586</v>
      </c>
      <c r="D162" s="398">
        <v>0</v>
      </c>
      <c r="E162" s="395">
        <v>0</v>
      </c>
      <c r="F162" s="395">
        <v>0</v>
      </c>
      <c r="G162" s="395">
        <v>0</v>
      </c>
      <c r="H162" s="395">
        <v>0</v>
      </c>
      <c r="I162" s="395">
        <v>0</v>
      </c>
      <c r="J162" s="395">
        <v>0</v>
      </c>
      <c r="K162" s="395">
        <v>0</v>
      </c>
      <c r="L162" s="395">
        <v>0</v>
      </c>
      <c r="M162" s="395">
        <v>0</v>
      </c>
      <c r="N162" s="395">
        <v>0</v>
      </c>
      <c r="O162" s="396">
        <v>0</v>
      </c>
      <c r="P162" s="397">
        <f t="shared" si="4"/>
        <v>0</v>
      </c>
    </row>
    <row r="163" spans="1:16" x14ac:dyDescent="0.2">
      <c r="A163" s="391" t="s">
        <v>588</v>
      </c>
      <c r="B163" s="392" t="s">
        <v>551</v>
      </c>
      <c r="C163" s="392" t="s">
        <v>321</v>
      </c>
      <c r="D163" s="398">
        <v>0</v>
      </c>
      <c r="E163" s="395">
        <v>0</v>
      </c>
      <c r="F163" s="395">
        <v>0</v>
      </c>
      <c r="G163" s="395">
        <v>0</v>
      </c>
      <c r="H163" s="395">
        <v>0</v>
      </c>
      <c r="I163" s="395">
        <v>0</v>
      </c>
      <c r="J163" s="395">
        <v>0</v>
      </c>
      <c r="K163" s="395">
        <v>0</v>
      </c>
      <c r="L163" s="395">
        <v>0</v>
      </c>
      <c r="M163" s="395">
        <v>0</v>
      </c>
      <c r="N163" s="395">
        <v>0</v>
      </c>
      <c r="O163" s="396">
        <v>0</v>
      </c>
      <c r="P163" s="397">
        <f t="shared" si="4"/>
        <v>0</v>
      </c>
    </row>
    <row r="164" spans="1:16" x14ac:dyDescent="0.2">
      <c r="A164" s="391" t="s">
        <v>590</v>
      </c>
      <c r="B164" s="392" t="s">
        <v>551</v>
      </c>
      <c r="C164" s="392" t="s">
        <v>589</v>
      </c>
      <c r="D164" s="398">
        <v>0</v>
      </c>
      <c r="E164" s="395">
        <v>0</v>
      </c>
      <c r="F164" s="395">
        <v>0</v>
      </c>
      <c r="G164" s="395">
        <v>0</v>
      </c>
      <c r="H164" s="395">
        <v>0</v>
      </c>
      <c r="I164" s="395">
        <v>0</v>
      </c>
      <c r="J164" s="395">
        <v>0</v>
      </c>
      <c r="K164" s="395">
        <v>0</v>
      </c>
      <c r="L164" s="395">
        <v>0</v>
      </c>
      <c r="M164" s="395">
        <v>0</v>
      </c>
      <c r="N164" s="395">
        <v>0</v>
      </c>
      <c r="O164" s="396">
        <v>0</v>
      </c>
      <c r="P164" s="397">
        <f t="shared" si="4"/>
        <v>0</v>
      </c>
    </row>
    <row r="165" spans="1:16" x14ac:dyDescent="0.2">
      <c r="A165" s="391" t="s">
        <v>592</v>
      </c>
      <c r="B165" s="392" t="s">
        <v>551</v>
      </c>
      <c r="C165" s="392" t="s">
        <v>591</v>
      </c>
      <c r="D165" s="398">
        <v>0</v>
      </c>
      <c r="E165" s="395">
        <v>0</v>
      </c>
      <c r="F165" s="395">
        <v>0</v>
      </c>
      <c r="G165" s="395">
        <v>0</v>
      </c>
      <c r="H165" s="395">
        <v>0</v>
      </c>
      <c r="I165" s="395">
        <v>0</v>
      </c>
      <c r="J165" s="395">
        <v>0</v>
      </c>
      <c r="K165" s="395">
        <v>0</v>
      </c>
      <c r="L165" s="395">
        <v>0</v>
      </c>
      <c r="M165" s="395">
        <v>0</v>
      </c>
      <c r="N165" s="395">
        <v>0</v>
      </c>
      <c r="O165" s="396">
        <v>0</v>
      </c>
      <c r="P165" s="397">
        <f t="shared" si="4"/>
        <v>0</v>
      </c>
    </row>
    <row r="166" spans="1:16" x14ac:dyDescent="0.2">
      <c r="A166" s="391" t="s">
        <v>594</v>
      </c>
      <c r="B166" s="392" t="s">
        <v>551</v>
      </c>
      <c r="C166" s="392" t="s">
        <v>593</v>
      </c>
      <c r="D166" s="398">
        <v>0</v>
      </c>
      <c r="E166" s="395">
        <v>0</v>
      </c>
      <c r="F166" s="395">
        <v>0</v>
      </c>
      <c r="G166" s="395">
        <v>0</v>
      </c>
      <c r="H166" s="395">
        <v>0</v>
      </c>
      <c r="I166" s="395">
        <v>0</v>
      </c>
      <c r="J166" s="395">
        <v>0</v>
      </c>
      <c r="K166" s="395">
        <v>0</v>
      </c>
      <c r="L166" s="395">
        <v>0</v>
      </c>
      <c r="M166" s="395">
        <v>0</v>
      </c>
      <c r="N166" s="395">
        <v>0</v>
      </c>
      <c r="O166" s="396">
        <v>0</v>
      </c>
      <c r="P166" s="397">
        <f t="shared" si="4"/>
        <v>0</v>
      </c>
    </row>
    <row r="167" spans="1:16" x14ac:dyDescent="0.2">
      <c r="A167" s="391" t="s">
        <v>596</v>
      </c>
      <c r="B167" s="392" t="s">
        <v>551</v>
      </c>
      <c r="C167" s="392" t="s">
        <v>595</v>
      </c>
      <c r="D167" s="398">
        <v>0</v>
      </c>
      <c r="E167" s="395">
        <v>0</v>
      </c>
      <c r="F167" s="395">
        <v>0</v>
      </c>
      <c r="G167" s="395">
        <v>0</v>
      </c>
      <c r="H167" s="395">
        <v>0</v>
      </c>
      <c r="I167" s="395">
        <v>0</v>
      </c>
      <c r="J167" s="395">
        <v>0</v>
      </c>
      <c r="K167" s="395">
        <v>0</v>
      </c>
      <c r="L167" s="395">
        <v>0</v>
      </c>
      <c r="M167" s="395">
        <v>0</v>
      </c>
      <c r="N167" s="395">
        <v>0</v>
      </c>
      <c r="O167" s="396">
        <v>0</v>
      </c>
      <c r="P167" s="397">
        <f t="shared" si="4"/>
        <v>0</v>
      </c>
    </row>
    <row r="168" spans="1:16" x14ac:dyDescent="0.2">
      <c r="A168" s="391" t="s">
        <v>598</v>
      </c>
      <c r="B168" s="392" t="s">
        <v>551</v>
      </c>
      <c r="C168" s="392" t="s">
        <v>597</v>
      </c>
      <c r="D168" s="398">
        <v>0</v>
      </c>
      <c r="E168" s="395">
        <v>0</v>
      </c>
      <c r="F168" s="395">
        <v>0</v>
      </c>
      <c r="G168" s="395">
        <v>0</v>
      </c>
      <c r="H168" s="395">
        <v>0</v>
      </c>
      <c r="I168" s="395">
        <v>0</v>
      </c>
      <c r="J168" s="395">
        <v>0</v>
      </c>
      <c r="K168" s="395">
        <v>0</v>
      </c>
      <c r="L168" s="395">
        <v>0</v>
      </c>
      <c r="M168" s="395">
        <v>0</v>
      </c>
      <c r="N168" s="395">
        <v>0</v>
      </c>
      <c r="O168" s="396">
        <v>0</v>
      </c>
      <c r="P168" s="397">
        <f t="shared" si="4"/>
        <v>0</v>
      </c>
    </row>
    <row r="169" spans="1:16" x14ac:dyDescent="0.2">
      <c r="A169" s="391" t="s">
        <v>600</v>
      </c>
      <c r="B169" s="392" t="s">
        <v>551</v>
      </c>
      <c r="C169" s="392" t="s">
        <v>599</v>
      </c>
      <c r="D169" s="398">
        <v>0</v>
      </c>
      <c r="E169" s="395">
        <v>0</v>
      </c>
      <c r="F169" s="395">
        <v>0</v>
      </c>
      <c r="G169" s="395">
        <v>0</v>
      </c>
      <c r="H169" s="395">
        <v>0</v>
      </c>
      <c r="I169" s="395">
        <v>0</v>
      </c>
      <c r="J169" s="395">
        <v>0</v>
      </c>
      <c r="K169" s="395">
        <v>0</v>
      </c>
      <c r="L169" s="395">
        <v>0</v>
      </c>
      <c r="M169" s="395">
        <v>0</v>
      </c>
      <c r="N169" s="395">
        <v>0</v>
      </c>
      <c r="O169" s="396">
        <v>0</v>
      </c>
      <c r="P169" s="397">
        <f t="shared" si="4"/>
        <v>0</v>
      </c>
    </row>
    <row r="170" spans="1:16" x14ac:dyDescent="0.2">
      <c r="A170" s="391" t="s">
        <v>603</v>
      </c>
      <c r="B170" s="392" t="s">
        <v>601</v>
      </c>
      <c r="C170" s="392" t="s">
        <v>602</v>
      </c>
      <c r="D170" s="398">
        <v>0</v>
      </c>
      <c r="E170" s="395">
        <v>0</v>
      </c>
      <c r="F170" s="395">
        <v>0</v>
      </c>
      <c r="G170" s="395">
        <v>0</v>
      </c>
      <c r="H170" s="395">
        <v>0</v>
      </c>
      <c r="I170" s="395">
        <v>0</v>
      </c>
      <c r="J170" s="395">
        <v>0</v>
      </c>
      <c r="K170" s="395">
        <v>0</v>
      </c>
      <c r="L170" s="395">
        <v>0</v>
      </c>
      <c r="M170" s="395">
        <v>0</v>
      </c>
      <c r="N170" s="395">
        <v>0</v>
      </c>
      <c r="O170" s="396">
        <v>0</v>
      </c>
      <c r="P170" s="397">
        <f t="shared" si="4"/>
        <v>0</v>
      </c>
    </row>
    <row r="171" spans="1:16" x14ac:dyDescent="0.2">
      <c r="A171" s="391" t="s">
        <v>605</v>
      </c>
      <c r="B171" s="392" t="s">
        <v>601</v>
      </c>
      <c r="C171" s="392" t="s">
        <v>604</v>
      </c>
      <c r="D171" s="398">
        <v>0</v>
      </c>
      <c r="E171" s="395">
        <v>0</v>
      </c>
      <c r="F171" s="395">
        <v>0</v>
      </c>
      <c r="G171" s="395">
        <v>0</v>
      </c>
      <c r="H171" s="395">
        <v>0</v>
      </c>
      <c r="I171" s="395">
        <v>0</v>
      </c>
      <c r="J171" s="395">
        <v>0</v>
      </c>
      <c r="K171" s="395">
        <v>0</v>
      </c>
      <c r="L171" s="395">
        <v>0</v>
      </c>
      <c r="M171" s="395">
        <v>0</v>
      </c>
      <c r="N171" s="395">
        <v>0</v>
      </c>
      <c r="O171" s="396">
        <v>0</v>
      </c>
      <c r="P171" s="397">
        <f t="shared" si="4"/>
        <v>0</v>
      </c>
    </row>
    <row r="172" spans="1:16" x14ac:dyDescent="0.2">
      <c r="A172" s="391" t="s">
        <v>607</v>
      </c>
      <c r="B172" s="392" t="s">
        <v>601</v>
      </c>
      <c r="C172" s="392" t="s">
        <v>606</v>
      </c>
      <c r="D172" s="398">
        <v>0</v>
      </c>
      <c r="E172" s="395">
        <v>0</v>
      </c>
      <c r="F172" s="395">
        <v>0</v>
      </c>
      <c r="G172" s="395">
        <v>0</v>
      </c>
      <c r="H172" s="395">
        <v>0</v>
      </c>
      <c r="I172" s="395">
        <v>0</v>
      </c>
      <c r="J172" s="395">
        <v>0</v>
      </c>
      <c r="K172" s="395">
        <v>0</v>
      </c>
      <c r="L172" s="395">
        <v>0</v>
      </c>
      <c r="M172" s="395">
        <v>0</v>
      </c>
      <c r="N172" s="395">
        <v>0</v>
      </c>
      <c r="O172" s="396">
        <v>0</v>
      </c>
      <c r="P172" s="397">
        <f t="shared" si="4"/>
        <v>0</v>
      </c>
    </row>
    <row r="173" spans="1:16" x14ac:dyDescent="0.2">
      <c r="A173" s="391" t="s">
        <v>609</v>
      </c>
      <c r="B173" s="392" t="s">
        <v>601</v>
      </c>
      <c r="C173" s="392" t="s">
        <v>608</v>
      </c>
      <c r="D173" s="398">
        <v>0</v>
      </c>
      <c r="E173" s="395">
        <v>0</v>
      </c>
      <c r="F173" s="395">
        <v>0</v>
      </c>
      <c r="G173" s="395">
        <v>0</v>
      </c>
      <c r="H173" s="395">
        <v>0</v>
      </c>
      <c r="I173" s="395">
        <v>0</v>
      </c>
      <c r="J173" s="395">
        <v>0</v>
      </c>
      <c r="K173" s="395">
        <v>0</v>
      </c>
      <c r="L173" s="395">
        <v>0</v>
      </c>
      <c r="M173" s="395">
        <v>0</v>
      </c>
      <c r="N173" s="395">
        <v>0</v>
      </c>
      <c r="O173" s="396">
        <v>0</v>
      </c>
      <c r="P173" s="397">
        <f t="shared" si="4"/>
        <v>0</v>
      </c>
    </row>
    <row r="174" spans="1:16" x14ac:dyDescent="0.2">
      <c r="A174" s="391" t="s">
        <v>611</v>
      </c>
      <c r="B174" s="392" t="s">
        <v>601</v>
      </c>
      <c r="C174" s="392" t="s">
        <v>610</v>
      </c>
      <c r="D174" s="398">
        <v>0</v>
      </c>
      <c r="E174" s="395">
        <v>0</v>
      </c>
      <c r="F174" s="395">
        <v>0</v>
      </c>
      <c r="G174" s="395">
        <v>0</v>
      </c>
      <c r="H174" s="395">
        <v>0</v>
      </c>
      <c r="I174" s="395">
        <v>0</v>
      </c>
      <c r="J174" s="395">
        <v>0</v>
      </c>
      <c r="K174" s="395">
        <v>0</v>
      </c>
      <c r="L174" s="395">
        <v>0</v>
      </c>
      <c r="M174" s="395">
        <v>0</v>
      </c>
      <c r="N174" s="395">
        <v>0</v>
      </c>
      <c r="O174" s="396">
        <v>0</v>
      </c>
      <c r="P174" s="397">
        <f t="shared" si="4"/>
        <v>0</v>
      </c>
    </row>
    <row r="175" spans="1:16" x14ac:dyDescent="0.2">
      <c r="A175" s="391" t="s">
        <v>613</v>
      </c>
      <c r="B175" s="392" t="s">
        <v>601</v>
      </c>
      <c r="C175" s="392" t="s">
        <v>612</v>
      </c>
      <c r="D175" s="398">
        <v>0</v>
      </c>
      <c r="E175" s="395">
        <v>0</v>
      </c>
      <c r="F175" s="395">
        <v>0</v>
      </c>
      <c r="G175" s="395">
        <v>0</v>
      </c>
      <c r="H175" s="395">
        <v>0</v>
      </c>
      <c r="I175" s="395">
        <v>0</v>
      </c>
      <c r="J175" s="395">
        <v>0</v>
      </c>
      <c r="K175" s="395">
        <v>0</v>
      </c>
      <c r="L175" s="395">
        <v>0</v>
      </c>
      <c r="M175" s="395">
        <v>0</v>
      </c>
      <c r="N175" s="395">
        <v>0</v>
      </c>
      <c r="O175" s="396">
        <v>0</v>
      </c>
      <c r="P175" s="397">
        <f t="shared" si="4"/>
        <v>0</v>
      </c>
    </row>
    <row r="176" spans="1:16" x14ac:dyDescent="0.2">
      <c r="A176" s="391" t="s">
        <v>615</v>
      </c>
      <c r="B176" s="392" t="s">
        <v>601</v>
      </c>
      <c r="C176" s="392" t="s">
        <v>614</v>
      </c>
      <c r="D176" s="398">
        <v>0</v>
      </c>
      <c r="E176" s="395">
        <v>0</v>
      </c>
      <c r="F176" s="395">
        <v>0</v>
      </c>
      <c r="G176" s="395">
        <v>0</v>
      </c>
      <c r="H176" s="395">
        <v>0</v>
      </c>
      <c r="I176" s="395">
        <v>0</v>
      </c>
      <c r="J176" s="395">
        <v>0</v>
      </c>
      <c r="K176" s="395">
        <v>0</v>
      </c>
      <c r="L176" s="395">
        <v>0</v>
      </c>
      <c r="M176" s="395">
        <v>0</v>
      </c>
      <c r="N176" s="395">
        <v>0</v>
      </c>
      <c r="O176" s="396">
        <v>0</v>
      </c>
      <c r="P176" s="397">
        <f t="shared" si="4"/>
        <v>0</v>
      </c>
    </row>
    <row r="177" spans="1:16" x14ac:dyDescent="0.2">
      <c r="A177" s="391" t="s">
        <v>617</v>
      </c>
      <c r="B177" s="392" t="s">
        <v>601</v>
      </c>
      <c r="C177" s="392" t="s">
        <v>616</v>
      </c>
      <c r="D177" s="398">
        <v>0</v>
      </c>
      <c r="E177" s="395">
        <v>0</v>
      </c>
      <c r="F177" s="395">
        <v>0</v>
      </c>
      <c r="G177" s="395">
        <v>0</v>
      </c>
      <c r="H177" s="395">
        <v>0</v>
      </c>
      <c r="I177" s="395">
        <v>0</v>
      </c>
      <c r="J177" s="395">
        <v>0</v>
      </c>
      <c r="K177" s="395">
        <v>0</v>
      </c>
      <c r="L177" s="395">
        <v>0</v>
      </c>
      <c r="M177" s="395">
        <v>0</v>
      </c>
      <c r="N177" s="395">
        <v>0</v>
      </c>
      <c r="O177" s="396">
        <v>0</v>
      </c>
      <c r="P177" s="397">
        <f t="shared" si="4"/>
        <v>0</v>
      </c>
    </row>
    <row r="178" spans="1:16" x14ac:dyDescent="0.2">
      <c r="A178" s="391" t="s">
        <v>619</v>
      </c>
      <c r="B178" s="392" t="s">
        <v>601</v>
      </c>
      <c r="C178" s="392" t="s">
        <v>618</v>
      </c>
      <c r="D178" s="398">
        <v>0</v>
      </c>
      <c r="E178" s="395">
        <v>0</v>
      </c>
      <c r="F178" s="395">
        <v>0</v>
      </c>
      <c r="G178" s="395">
        <v>0</v>
      </c>
      <c r="H178" s="395">
        <v>0</v>
      </c>
      <c r="I178" s="395">
        <v>0</v>
      </c>
      <c r="J178" s="395">
        <v>0</v>
      </c>
      <c r="K178" s="395">
        <v>0</v>
      </c>
      <c r="L178" s="395">
        <v>0</v>
      </c>
      <c r="M178" s="395">
        <v>0</v>
      </c>
      <c r="N178" s="395">
        <v>0</v>
      </c>
      <c r="O178" s="396">
        <v>0</v>
      </c>
      <c r="P178" s="397">
        <f t="shared" si="4"/>
        <v>0</v>
      </c>
    </row>
    <row r="179" spans="1:16" x14ac:dyDescent="0.2">
      <c r="A179" s="391" t="s">
        <v>621</v>
      </c>
      <c r="B179" s="392" t="s">
        <v>601</v>
      </c>
      <c r="C179" s="392" t="s">
        <v>620</v>
      </c>
      <c r="D179" s="398">
        <v>0</v>
      </c>
      <c r="E179" s="395">
        <v>0</v>
      </c>
      <c r="F179" s="395">
        <v>0</v>
      </c>
      <c r="G179" s="395">
        <v>0</v>
      </c>
      <c r="H179" s="395">
        <v>0</v>
      </c>
      <c r="I179" s="395">
        <v>0</v>
      </c>
      <c r="J179" s="395">
        <v>0</v>
      </c>
      <c r="K179" s="395">
        <v>0</v>
      </c>
      <c r="L179" s="395">
        <v>0</v>
      </c>
      <c r="M179" s="395">
        <v>0</v>
      </c>
      <c r="N179" s="395">
        <v>0</v>
      </c>
      <c r="O179" s="396">
        <v>0</v>
      </c>
      <c r="P179" s="397">
        <f t="shared" si="4"/>
        <v>0</v>
      </c>
    </row>
    <row r="180" spans="1:16" x14ac:dyDescent="0.2">
      <c r="A180" s="391" t="s">
        <v>623</v>
      </c>
      <c r="B180" s="392" t="s">
        <v>601</v>
      </c>
      <c r="C180" s="392" t="s">
        <v>622</v>
      </c>
      <c r="D180" s="398">
        <v>0</v>
      </c>
      <c r="E180" s="395">
        <v>0</v>
      </c>
      <c r="F180" s="395">
        <v>0</v>
      </c>
      <c r="G180" s="395">
        <v>0</v>
      </c>
      <c r="H180" s="395">
        <v>0</v>
      </c>
      <c r="I180" s="395">
        <v>0</v>
      </c>
      <c r="J180" s="395">
        <v>0</v>
      </c>
      <c r="K180" s="395">
        <v>0</v>
      </c>
      <c r="L180" s="395">
        <v>0</v>
      </c>
      <c r="M180" s="395">
        <v>0</v>
      </c>
      <c r="N180" s="395">
        <v>0</v>
      </c>
      <c r="O180" s="396">
        <v>0</v>
      </c>
      <c r="P180" s="397">
        <f t="shared" si="4"/>
        <v>0</v>
      </c>
    </row>
    <row r="181" spans="1:16" x14ac:dyDescent="0.2">
      <c r="A181" s="391" t="s">
        <v>625</v>
      </c>
      <c r="B181" s="392" t="s">
        <v>601</v>
      </c>
      <c r="C181" s="392" t="s">
        <v>624</v>
      </c>
      <c r="D181" s="398">
        <v>0</v>
      </c>
      <c r="E181" s="395">
        <v>0</v>
      </c>
      <c r="F181" s="395">
        <v>0</v>
      </c>
      <c r="G181" s="395">
        <v>0</v>
      </c>
      <c r="H181" s="395">
        <v>0</v>
      </c>
      <c r="I181" s="395">
        <v>0</v>
      </c>
      <c r="J181" s="395">
        <v>0</v>
      </c>
      <c r="K181" s="395">
        <v>0</v>
      </c>
      <c r="L181" s="395">
        <v>0</v>
      </c>
      <c r="M181" s="395">
        <v>0</v>
      </c>
      <c r="N181" s="395">
        <v>0</v>
      </c>
      <c r="O181" s="396">
        <v>0</v>
      </c>
      <c r="P181" s="397">
        <f t="shared" si="4"/>
        <v>0</v>
      </c>
    </row>
    <row r="182" spans="1:16" x14ac:dyDescent="0.2">
      <c r="A182" s="391" t="s">
        <v>627</v>
      </c>
      <c r="B182" s="392" t="s">
        <v>601</v>
      </c>
      <c r="C182" s="392" t="s">
        <v>626</v>
      </c>
      <c r="D182" s="398">
        <v>0</v>
      </c>
      <c r="E182" s="395">
        <v>0</v>
      </c>
      <c r="F182" s="395">
        <v>0</v>
      </c>
      <c r="G182" s="395">
        <v>0</v>
      </c>
      <c r="H182" s="395">
        <v>0</v>
      </c>
      <c r="I182" s="395">
        <v>0</v>
      </c>
      <c r="J182" s="395">
        <v>0</v>
      </c>
      <c r="K182" s="395">
        <v>0</v>
      </c>
      <c r="L182" s="395">
        <v>0</v>
      </c>
      <c r="M182" s="395">
        <v>0</v>
      </c>
      <c r="N182" s="395">
        <v>0</v>
      </c>
      <c r="O182" s="396">
        <v>0</v>
      </c>
      <c r="P182" s="397">
        <f t="shared" si="4"/>
        <v>0</v>
      </c>
    </row>
    <row r="183" spans="1:16" x14ac:dyDescent="0.2">
      <c r="A183" s="391" t="s">
        <v>629</v>
      </c>
      <c r="B183" s="392" t="s">
        <v>601</v>
      </c>
      <c r="C183" s="392" t="s">
        <v>628</v>
      </c>
      <c r="D183" s="398">
        <v>0</v>
      </c>
      <c r="E183" s="395">
        <v>0</v>
      </c>
      <c r="F183" s="395">
        <v>0</v>
      </c>
      <c r="G183" s="395">
        <v>0</v>
      </c>
      <c r="H183" s="395">
        <v>0</v>
      </c>
      <c r="I183" s="395">
        <v>0</v>
      </c>
      <c r="J183" s="395">
        <v>0</v>
      </c>
      <c r="K183" s="395">
        <v>0</v>
      </c>
      <c r="L183" s="395">
        <v>0</v>
      </c>
      <c r="M183" s="395">
        <v>0</v>
      </c>
      <c r="N183" s="395">
        <v>0</v>
      </c>
      <c r="O183" s="396">
        <v>0</v>
      </c>
      <c r="P183" s="397">
        <f t="shared" si="4"/>
        <v>0</v>
      </c>
    </row>
    <row r="184" spans="1:16" x14ac:dyDescent="0.2">
      <c r="A184" s="391" t="s">
        <v>631</v>
      </c>
      <c r="B184" s="392" t="s">
        <v>601</v>
      </c>
      <c r="C184" s="392" t="s">
        <v>630</v>
      </c>
      <c r="D184" s="398">
        <v>0</v>
      </c>
      <c r="E184" s="395">
        <v>0</v>
      </c>
      <c r="F184" s="395">
        <v>0</v>
      </c>
      <c r="G184" s="395">
        <v>0</v>
      </c>
      <c r="H184" s="395">
        <v>0</v>
      </c>
      <c r="I184" s="395">
        <v>0</v>
      </c>
      <c r="J184" s="395">
        <v>0</v>
      </c>
      <c r="K184" s="395">
        <v>0</v>
      </c>
      <c r="L184" s="395">
        <v>0</v>
      </c>
      <c r="M184" s="395">
        <v>0</v>
      </c>
      <c r="N184" s="395">
        <v>0</v>
      </c>
      <c r="O184" s="396">
        <v>0</v>
      </c>
      <c r="P184" s="397">
        <f t="shared" si="4"/>
        <v>0</v>
      </c>
    </row>
    <row r="185" spans="1:16" x14ac:dyDescent="0.2">
      <c r="A185" s="391" t="s">
        <v>633</v>
      </c>
      <c r="B185" s="392" t="s">
        <v>601</v>
      </c>
      <c r="C185" s="392" t="s">
        <v>632</v>
      </c>
      <c r="D185" s="398">
        <v>0</v>
      </c>
      <c r="E185" s="395">
        <v>0</v>
      </c>
      <c r="F185" s="395">
        <v>0</v>
      </c>
      <c r="G185" s="395">
        <v>0</v>
      </c>
      <c r="H185" s="395">
        <v>0</v>
      </c>
      <c r="I185" s="395">
        <v>0</v>
      </c>
      <c r="J185" s="395">
        <v>0</v>
      </c>
      <c r="K185" s="395">
        <v>0</v>
      </c>
      <c r="L185" s="395">
        <v>0</v>
      </c>
      <c r="M185" s="395">
        <v>0</v>
      </c>
      <c r="N185" s="395">
        <v>0</v>
      </c>
      <c r="O185" s="396">
        <v>0</v>
      </c>
      <c r="P185" s="397">
        <f t="shared" si="4"/>
        <v>0</v>
      </c>
    </row>
    <row r="186" spans="1:16" x14ac:dyDescent="0.2">
      <c r="A186" s="391" t="s">
        <v>634</v>
      </c>
      <c r="B186" s="392" t="s">
        <v>601</v>
      </c>
      <c r="C186" s="392" t="s">
        <v>601</v>
      </c>
      <c r="D186" s="398">
        <v>0</v>
      </c>
      <c r="E186" s="395">
        <v>0</v>
      </c>
      <c r="F186" s="395">
        <v>0</v>
      </c>
      <c r="G186" s="395">
        <v>0</v>
      </c>
      <c r="H186" s="395">
        <v>0</v>
      </c>
      <c r="I186" s="395">
        <v>0</v>
      </c>
      <c r="J186" s="395">
        <v>0</v>
      </c>
      <c r="K186" s="395">
        <v>0</v>
      </c>
      <c r="L186" s="395">
        <v>0</v>
      </c>
      <c r="M186" s="395">
        <v>0</v>
      </c>
      <c r="N186" s="395">
        <v>0</v>
      </c>
      <c r="O186" s="396">
        <v>0</v>
      </c>
      <c r="P186" s="397">
        <f t="shared" si="4"/>
        <v>0</v>
      </c>
    </row>
    <row r="187" spans="1:16" x14ac:dyDescent="0.2">
      <c r="A187" s="391" t="s">
        <v>636</v>
      </c>
      <c r="B187" s="392" t="s">
        <v>601</v>
      </c>
      <c r="C187" s="392" t="s">
        <v>635</v>
      </c>
      <c r="D187" s="398">
        <v>0</v>
      </c>
      <c r="E187" s="395">
        <v>0</v>
      </c>
      <c r="F187" s="395">
        <v>0</v>
      </c>
      <c r="G187" s="395">
        <v>0</v>
      </c>
      <c r="H187" s="395">
        <v>0</v>
      </c>
      <c r="I187" s="395">
        <v>0</v>
      </c>
      <c r="J187" s="395">
        <v>0</v>
      </c>
      <c r="K187" s="395">
        <v>0</v>
      </c>
      <c r="L187" s="395">
        <v>0</v>
      </c>
      <c r="M187" s="395">
        <v>0</v>
      </c>
      <c r="N187" s="395">
        <v>0</v>
      </c>
      <c r="O187" s="396">
        <v>0</v>
      </c>
      <c r="P187" s="397">
        <f t="shared" si="4"/>
        <v>0</v>
      </c>
    </row>
    <row r="188" spans="1:16" x14ac:dyDescent="0.2">
      <c r="A188" s="391" t="s">
        <v>638</v>
      </c>
      <c r="B188" s="392" t="s">
        <v>601</v>
      </c>
      <c r="C188" s="392" t="s">
        <v>637</v>
      </c>
      <c r="D188" s="398">
        <v>0</v>
      </c>
      <c r="E188" s="395">
        <v>0</v>
      </c>
      <c r="F188" s="395">
        <v>0</v>
      </c>
      <c r="G188" s="395">
        <v>0</v>
      </c>
      <c r="H188" s="395">
        <v>0</v>
      </c>
      <c r="I188" s="395">
        <v>0</v>
      </c>
      <c r="J188" s="395">
        <v>0</v>
      </c>
      <c r="K188" s="395">
        <v>0</v>
      </c>
      <c r="L188" s="395">
        <v>0</v>
      </c>
      <c r="M188" s="395">
        <v>0</v>
      </c>
      <c r="N188" s="395">
        <v>0</v>
      </c>
      <c r="O188" s="396">
        <v>0</v>
      </c>
      <c r="P188" s="397">
        <f t="shared" si="4"/>
        <v>0</v>
      </c>
    </row>
    <row r="189" spans="1:16" x14ac:dyDescent="0.2">
      <c r="A189" s="391" t="s">
        <v>640</v>
      </c>
      <c r="B189" s="392" t="s">
        <v>601</v>
      </c>
      <c r="C189" s="392" t="s">
        <v>639</v>
      </c>
      <c r="D189" s="398">
        <v>0</v>
      </c>
      <c r="E189" s="395">
        <v>0</v>
      </c>
      <c r="F189" s="395">
        <v>0</v>
      </c>
      <c r="G189" s="395">
        <v>0</v>
      </c>
      <c r="H189" s="395">
        <v>0</v>
      </c>
      <c r="I189" s="395">
        <v>0</v>
      </c>
      <c r="J189" s="395">
        <v>0</v>
      </c>
      <c r="K189" s="395">
        <v>0</v>
      </c>
      <c r="L189" s="395">
        <v>0</v>
      </c>
      <c r="M189" s="395">
        <v>0</v>
      </c>
      <c r="N189" s="395">
        <v>0</v>
      </c>
      <c r="O189" s="396">
        <v>0</v>
      </c>
      <c r="P189" s="397">
        <f t="shared" si="4"/>
        <v>0</v>
      </c>
    </row>
    <row r="190" spans="1:16" x14ac:dyDescent="0.2">
      <c r="A190" s="391" t="s">
        <v>643</v>
      </c>
      <c r="B190" s="392" t="s">
        <v>641</v>
      </c>
      <c r="C190" s="392" t="s">
        <v>642</v>
      </c>
      <c r="D190" s="398">
        <v>0</v>
      </c>
      <c r="E190" s="395">
        <v>0</v>
      </c>
      <c r="F190" s="395">
        <v>0</v>
      </c>
      <c r="G190" s="395">
        <v>0</v>
      </c>
      <c r="H190" s="395">
        <v>0</v>
      </c>
      <c r="I190" s="395">
        <v>0</v>
      </c>
      <c r="J190" s="395">
        <v>0</v>
      </c>
      <c r="K190" s="395">
        <v>0</v>
      </c>
      <c r="L190" s="395">
        <v>0</v>
      </c>
      <c r="M190" s="395">
        <v>0</v>
      </c>
      <c r="N190" s="395">
        <v>0</v>
      </c>
      <c r="O190" s="396">
        <v>0</v>
      </c>
      <c r="P190" s="397">
        <f t="shared" si="4"/>
        <v>0</v>
      </c>
    </row>
    <row r="191" spans="1:16" x14ac:dyDescent="0.2">
      <c r="A191" s="391" t="s">
        <v>645</v>
      </c>
      <c r="B191" s="392" t="s">
        <v>641</v>
      </c>
      <c r="C191" s="392" t="s">
        <v>644</v>
      </c>
      <c r="D191" s="398">
        <v>0</v>
      </c>
      <c r="E191" s="395">
        <v>0</v>
      </c>
      <c r="F191" s="395">
        <v>0</v>
      </c>
      <c r="G191" s="395">
        <v>0</v>
      </c>
      <c r="H191" s="395">
        <v>0</v>
      </c>
      <c r="I191" s="395">
        <v>0</v>
      </c>
      <c r="J191" s="395">
        <v>0</v>
      </c>
      <c r="K191" s="395">
        <v>0</v>
      </c>
      <c r="L191" s="395">
        <v>0</v>
      </c>
      <c r="M191" s="395">
        <v>0</v>
      </c>
      <c r="N191" s="395">
        <v>0</v>
      </c>
      <c r="O191" s="396">
        <v>0</v>
      </c>
      <c r="P191" s="397">
        <f t="shared" si="4"/>
        <v>0</v>
      </c>
    </row>
    <row r="192" spans="1:16" x14ac:dyDescent="0.2">
      <c r="A192" s="391" t="s">
        <v>647</v>
      </c>
      <c r="B192" s="392" t="s">
        <v>641</v>
      </c>
      <c r="C192" s="392" t="s">
        <v>646</v>
      </c>
      <c r="D192" s="398">
        <v>0</v>
      </c>
      <c r="E192" s="395">
        <v>0</v>
      </c>
      <c r="F192" s="395">
        <v>0</v>
      </c>
      <c r="G192" s="395">
        <v>0</v>
      </c>
      <c r="H192" s="395">
        <v>0</v>
      </c>
      <c r="I192" s="395">
        <v>0</v>
      </c>
      <c r="J192" s="395">
        <v>0</v>
      </c>
      <c r="K192" s="395">
        <v>0</v>
      </c>
      <c r="L192" s="395">
        <v>0</v>
      </c>
      <c r="M192" s="395">
        <v>0</v>
      </c>
      <c r="N192" s="395">
        <v>0</v>
      </c>
      <c r="O192" s="396">
        <v>0</v>
      </c>
      <c r="P192" s="397">
        <f t="shared" si="4"/>
        <v>0</v>
      </c>
    </row>
    <row r="193" spans="1:16" x14ac:dyDescent="0.2">
      <c r="A193" s="391" t="s">
        <v>649</v>
      </c>
      <c r="B193" s="392" t="s">
        <v>641</v>
      </c>
      <c r="C193" s="392" t="s">
        <v>648</v>
      </c>
      <c r="D193" s="398">
        <v>0</v>
      </c>
      <c r="E193" s="395">
        <v>0</v>
      </c>
      <c r="F193" s="395">
        <v>0</v>
      </c>
      <c r="G193" s="395">
        <v>0</v>
      </c>
      <c r="H193" s="395">
        <v>0</v>
      </c>
      <c r="I193" s="395">
        <v>0</v>
      </c>
      <c r="J193" s="395">
        <v>0</v>
      </c>
      <c r="K193" s="395">
        <v>0</v>
      </c>
      <c r="L193" s="395">
        <v>0</v>
      </c>
      <c r="M193" s="395">
        <v>0</v>
      </c>
      <c r="N193" s="395">
        <v>0</v>
      </c>
      <c r="O193" s="396">
        <v>0</v>
      </c>
      <c r="P193" s="397">
        <f t="shared" si="4"/>
        <v>0</v>
      </c>
    </row>
    <row r="194" spans="1:16" x14ac:dyDescent="0.2">
      <c r="A194" s="391" t="s">
        <v>651</v>
      </c>
      <c r="B194" s="392" t="s">
        <v>641</v>
      </c>
      <c r="C194" s="392" t="s">
        <v>650</v>
      </c>
      <c r="D194" s="398">
        <v>0</v>
      </c>
      <c r="E194" s="395">
        <v>0</v>
      </c>
      <c r="F194" s="395">
        <v>0</v>
      </c>
      <c r="G194" s="395">
        <v>0</v>
      </c>
      <c r="H194" s="395">
        <v>0</v>
      </c>
      <c r="I194" s="395">
        <v>0</v>
      </c>
      <c r="J194" s="395">
        <v>0</v>
      </c>
      <c r="K194" s="395">
        <v>0</v>
      </c>
      <c r="L194" s="395">
        <v>0</v>
      </c>
      <c r="M194" s="395">
        <v>0</v>
      </c>
      <c r="N194" s="395">
        <v>0</v>
      </c>
      <c r="O194" s="396">
        <v>0</v>
      </c>
      <c r="P194" s="397">
        <f t="shared" si="4"/>
        <v>0</v>
      </c>
    </row>
    <row r="195" spans="1:16" x14ac:dyDescent="0.2">
      <c r="A195" s="391" t="s">
        <v>653</v>
      </c>
      <c r="B195" s="392" t="s">
        <v>641</v>
      </c>
      <c r="C195" s="392" t="s">
        <v>652</v>
      </c>
      <c r="D195" s="398">
        <v>0</v>
      </c>
      <c r="E195" s="395">
        <v>0</v>
      </c>
      <c r="F195" s="395">
        <v>0</v>
      </c>
      <c r="G195" s="395">
        <v>0</v>
      </c>
      <c r="H195" s="395">
        <v>0</v>
      </c>
      <c r="I195" s="395">
        <v>0</v>
      </c>
      <c r="J195" s="395">
        <v>0</v>
      </c>
      <c r="K195" s="395">
        <v>0</v>
      </c>
      <c r="L195" s="395">
        <v>0</v>
      </c>
      <c r="M195" s="395">
        <v>0</v>
      </c>
      <c r="N195" s="395">
        <v>0</v>
      </c>
      <c r="O195" s="396">
        <v>0</v>
      </c>
      <c r="P195" s="397">
        <f t="shared" si="4"/>
        <v>0</v>
      </c>
    </row>
    <row r="196" spans="1:16" x14ac:dyDescent="0.2">
      <c r="A196" s="391" t="s">
        <v>655</v>
      </c>
      <c r="B196" s="392" t="s">
        <v>641</v>
      </c>
      <c r="C196" s="392" t="s">
        <v>654</v>
      </c>
      <c r="D196" s="398">
        <v>0</v>
      </c>
      <c r="E196" s="395">
        <v>0</v>
      </c>
      <c r="F196" s="395">
        <v>0</v>
      </c>
      <c r="G196" s="395">
        <v>0</v>
      </c>
      <c r="H196" s="395">
        <v>0</v>
      </c>
      <c r="I196" s="395">
        <v>0</v>
      </c>
      <c r="J196" s="395">
        <v>0</v>
      </c>
      <c r="K196" s="395">
        <v>0</v>
      </c>
      <c r="L196" s="395">
        <v>0</v>
      </c>
      <c r="M196" s="395">
        <v>0</v>
      </c>
      <c r="N196" s="395">
        <v>0</v>
      </c>
      <c r="O196" s="396">
        <v>0</v>
      </c>
      <c r="P196" s="397">
        <f t="shared" si="4"/>
        <v>0</v>
      </c>
    </row>
    <row r="197" spans="1:16" x14ac:dyDescent="0.2">
      <c r="A197" s="391" t="s">
        <v>657</v>
      </c>
      <c r="B197" s="392" t="s">
        <v>641</v>
      </c>
      <c r="C197" s="392" t="s">
        <v>656</v>
      </c>
      <c r="D197" s="398">
        <v>0</v>
      </c>
      <c r="E197" s="395">
        <v>0</v>
      </c>
      <c r="F197" s="395">
        <v>0</v>
      </c>
      <c r="G197" s="395">
        <v>0</v>
      </c>
      <c r="H197" s="395">
        <v>0</v>
      </c>
      <c r="I197" s="395">
        <v>0</v>
      </c>
      <c r="J197" s="395">
        <v>0</v>
      </c>
      <c r="K197" s="395">
        <v>0</v>
      </c>
      <c r="L197" s="395">
        <v>0</v>
      </c>
      <c r="M197" s="395">
        <v>0</v>
      </c>
      <c r="N197" s="395">
        <v>0</v>
      </c>
      <c r="O197" s="396">
        <v>0</v>
      </c>
      <c r="P197" s="397">
        <f t="shared" si="4"/>
        <v>0</v>
      </c>
    </row>
    <row r="198" spans="1:16" x14ac:dyDescent="0.2">
      <c r="A198" s="391" t="s">
        <v>659</v>
      </c>
      <c r="B198" s="392" t="s">
        <v>641</v>
      </c>
      <c r="C198" s="392" t="s">
        <v>658</v>
      </c>
      <c r="D198" s="398">
        <v>0</v>
      </c>
      <c r="E198" s="395">
        <v>0</v>
      </c>
      <c r="F198" s="395">
        <v>0</v>
      </c>
      <c r="G198" s="395">
        <v>0</v>
      </c>
      <c r="H198" s="395">
        <v>0</v>
      </c>
      <c r="I198" s="395">
        <v>0</v>
      </c>
      <c r="J198" s="395">
        <v>0</v>
      </c>
      <c r="K198" s="395">
        <v>0</v>
      </c>
      <c r="L198" s="395">
        <v>0</v>
      </c>
      <c r="M198" s="395">
        <v>0</v>
      </c>
      <c r="N198" s="395">
        <v>0</v>
      </c>
      <c r="O198" s="396">
        <v>0</v>
      </c>
      <c r="P198" s="397">
        <f t="shared" si="4"/>
        <v>0</v>
      </c>
    </row>
    <row r="199" spans="1:16" x14ac:dyDescent="0.2">
      <c r="A199" s="391" t="s">
        <v>661</v>
      </c>
      <c r="B199" s="392" t="s">
        <v>641</v>
      </c>
      <c r="C199" s="392" t="s">
        <v>660</v>
      </c>
      <c r="D199" s="398">
        <v>0</v>
      </c>
      <c r="E199" s="395">
        <v>0</v>
      </c>
      <c r="F199" s="395">
        <v>0</v>
      </c>
      <c r="G199" s="395">
        <v>0</v>
      </c>
      <c r="H199" s="395">
        <v>0</v>
      </c>
      <c r="I199" s="395">
        <v>0</v>
      </c>
      <c r="J199" s="395">
        <v>0</v>
      </c>
      <c r="K199" s="395">
        <v>0</v>
      </c>
      <c r="L199" s="395">
        <v>0</v>
      </c>
      <c r="M199" s="395">
        <v>0</v>
      </c>
      <c r="N199" s="395">
        <v>0</v>
      </c>
      <c r="O199" s="396">
        <v>0</v>
      </c>
      <c r="P199" s="397">
        <f t="shared" si="4"/>
        <v>0</v>
      </c>
    </row>
    <row r="200" spans="1:16" x14ac:dyDescent="0.2">
      <c r="A200" s="391" t="s">
        <v>663</v>
      </c>
      <c r="B200" s="392" t="s">
        <v>641</v>
      </c>
      <c r="C200" s="392" t="s">
        <v>662</v>
      </c>
      <c r="D200" s="398">
        <v>0</v>
      </c>
      <c r="E200" s="395">
        <v>0</v>
      </c>
      <c r="F200" s="395">
        <v>0</v>
      </c>
      <c r="G200" s="395">
        <v>0</v>
      </c>
      <c r="H200" s="395">
        <v>0</v>
      </c>
      <c r="I200" s="395">
        <v>0</v>
      </c>
      <c r="J200" s="395">
        <v>0</v>
      </c>
      <c r="K200" s="395">
        <v>0</v>
      </c>
      <c r="L200" s="395">
        <v>0</v>
      </c>
      <c r="M200" s="395">
        <v>0</v>
      </c>
      <c r="N200" s="395">
        <v>0</v>
      </c>
      <c r="O200" s="396">
        <v>0</v>
      </c>
      <c r="P200" s="397">
        <f t="shared" si="4"/>
        <v>0</v>
      </c>
    </row>
    <row r="201" spans="1:16" x14ac:dyDescent="0.2">
      <c r="A201" s="391" t="s">
        <v>665</v>
      </c>
      <c r="B201" s="392" t="s">
        <v>641</v>
      </c>
      <c r="C201" s="392" t="s">
        <v>664</v>
      </c>
      <c r="D201" s="398">
        <v>0</v>
      </c>
      <c r="E201" s="395">
        <v>0</v>
      </c>
      <c r="F201" s="395">
        <v>0</v>
      </c>
      <c r="G201" s="395">
        <v>0</v>
      </c>
      <c r="H201" s="395">
        <v>0</v>
      </c>
      <c r="I201" s="395">
        <v>0</v>
      </c>
      <c r="J201" s="395">
        <v>0</v>
      </c>
      <c r="K201" s="395">
        <v>0</v>
      </c>
      <c r="L201" s="395">
        <v>0</v>
      </c>
      <c r="M201" s="395">
        <v>0</v>
      </c>
      <c r="N201" s="395">
        <v>0</v>
      </c>
      <c r="O201" s="396">
        <v>0</v>
      </c>
      <c r="P201" s="397">
        <f t="shared" si="4"/>
        <v>0</v>
      </c>
    </row>
    <row r="202" spans="1:16" x14ac:dyDescent="0.2">
      <c r="A202" s="391" t="s">
        <v>667</v>
      </c>
      <c r="B202" s="392" t="s">
        <v>641</v>
      </c>
      <c r="C202" s="392" t="s">
        <v>666</v>
      </c>
      <c r="D202" s="398">
        <v>0</v>
      </c>
      <c r="E202" s="395">
        <v>0</v>
      </c>
      <c r="F202" s="395">
        <v>0</v>
      </c>
      <c r="G202" s="395">
        <v>0</v>
      </c>
      <c r="H202" s="395">
        <v>0</v>
      </c>
      <c r="I202" s="395">
        <v>0</v>
      </c>
      <c r="J202" s="395">
        <v>0</v>
      </c>
      <c r="K202" s="395">
        <v>0</v>
      </c>
      <c r="L202" s="395">
        <v>0</v>
      </c>
      <c r="M202" s="395">
        <v>0</v>
      </c>
      <c r="N202" s="395">
        <v>0</v>
      </c>
      <c r="O202" s="396">
        <v>0</v>
      </c>
      <c r="P202" s="397">
        <f t="shared" si="4"/>
        <v>0</v>
      </c>
    </row>
    <row r="203" spans="1:16" x14ac:dyDescent="0.2">
      <c r="A203" s="391" t="s">
        <v>669</v>
      </c>
      <c r="B203" s="392" t="s">
        <v>641</v>
      </c>
      <c r="C203" s="392" t="s">
        <v>668</v>
      </c>
      <c r="D203" s="398">
        <v>0</v>
      </c>
      <c r="E203" s="395">
        <v>0</v>
      </c>
      <c r="F203" s="395">
        <v>0</v>
      </c>
      <c r="G203" s="395">
        <v>0</v>
      </c>
      <c r="H203" s="395">
        <v>0</v>
      </c>
      <c r="I203" s="395">
        <v>0</v>
      </c>
      <c r="J203" s="395">
        <v>0</v>
      </c>
      <c r="K203" s="395">
        <v>0</v>
      </c>
      <c r="L203" s="395">
        <v>0</v>
      </c>
      <c r="M203" s="395">
        <v>0</v>
      </c>
      <c r="N203" s="395">
        <v>0</v>
      </c>
      <c r="O203" s="396">
        <v>0</v>
      </c>
      <c r="P203" s="397">
        <f t="shared" si="4"/>
        <v>0</v>
      </c>
    </row>
    <row r="204" spans="1:16" x14ac:dyDescent="0.2">
      <c r="A204" s="391" t="s">
        <v>670</v>
      </c>
      <c r="B204" s="392" t="s">
        <v>641</v>
      </c>
      <c r="C204" s="392" t="s">
        <v>641</v>
      </c>
      <c r="D204" s="398">
        <v>0</v>
      </c>
      <c r="E204" s="395">
        <v>0</v>
      </c>
      <c r="F204" s="395">
        <v>0</v>
      </c>
      <c r="G204" s="395">
        <v>0</v>
      </c>
      <c r="H204" s="395">
        <v>0</v>
      </c>
      <c r="I204" s="395">
        <v>0</v>
      </c>
      <c r="J204" s="395">
        <v>0</v>
      </c>
      <c r="K204" s="395">
        <v>0</v>
      </c>
      <c r="L204" s="395">
        <v>0</v>
      </c>
      <c r="M204" s="395">
        <v>0</v>
      </c>
      <c r="N204" s="395">
        <v>0</v>
      </c>
      <c r="O204" s="396">
        <v>0</v>
      </c>
      <c r="P204" s="397">
        <f t="shared" si="4"/>
        <v>0</v>
      </c>
    </row>
    <row r="205" spans="1:16" x14ac:dyDescent="0.2">
      <c r="A205" s="391" t="s">
        <v>672</v>
      </c>
      <c r="B205" s="392" t="s">
        <v>641</v>
      </c>
      <c r="C205" s="392" t="s">
        <v>671</v>
      </c>
      <c r="D205" s="398">
        <v>0</v>
      </c>
      <c r="E205" s="395">
        <v>0</v>
      </c>
      <c r="F205" s="395">
        <v>0</v>
      </c>
      <c r="G205" s="395">
        <v>0</v>
      </c>
      <c r="H205" s="395">
        <v>0</v>
      </c>
      <c r="I205" s="395">
        <v>0</v>
      </c>
      <c r="J205" s="395">
        <v>0</v>
      </c>
      <c r="K205" s="395">
        <v>0</v>
      </c>
      <c r="L205" s="395">
        <v>0</v>
      </c>
      <c r="M205" s="395">
        <v>0</v>
      </c>
      <c r="N205" s="395">
        <v>0</v>
      </c>
      <c r="O205" s="396">
        <v>0</v>
      </c>
      <c r="P205" s="397">
        <f t="shared" ref="P205:P268" si="5">SUM(D205:O205)</f>
        <v>0</v>
      </c>
    </row>
    <row r="206" spans="1:16" x14ac:dyDescent="0.2">
      <c r="A206" s="391" t="s">
        <v>674</v>
      </c>
      <c r="B206" s="392" t="s">
        <v>641</v>
      </c>
      <c r="C206" s="392" t="s">
        <v>673</v>
      </c>
      <c r="D206" s="398">
        <v>0</v>
      </c>
      <c r="E206" s="395">
        <v>0</v>
      </c>
      <c r="F206" s="395">
        <v>0</v>
      </c>
      <c r="G206" s="395">
        <v>0</v>
      </c>
      <c r="H206" s="395">
        <v>0</v>
      </c>
      <c r="I206" s="395">
        <v>0</v>
      </c>
      <c r="J206" s="395">
        <v>0</v>
      </c>
      <c r="K206" s="395">
        <v>0</v>
      </c>
      <c r="L206" s="395">
        <v>0</v>
      </c>
      <c r="M206" s="395">
        <v>0</v>
      </c>
      <c r="N206" s="395">
        <v>0</v>
      </c>
      <c r="O206" s="396">
        <v>0</v>
      </c>
      <c r="P206" s="397">
        <f t="shared" si="5"/>
        <v>0</v>
      </c>
    </row>
    <row r="207" spans="1:16" x14ac:dyDescent="0.2">
      <c r="A207" s="391" t="s">
        <v>676</v>
      </c>
      <c r="B207" s="392" t="s">
        <v>641</v>
      </c>
      <c r="C207" s="392" t="s">
        <v>675</v>
      </c>
      <c r="D207" s="398">
        <v>0</v>
      </c>
      <c r="E207" s="395">
        <v>0</v>
      </c>
      <c r="F207" s="395">
        <v>0</v>
      </c>
      <c r="G207" s="395">
        <v>0</v>
      </c>
      <c r="H207" s="395">
        <v>0</v>
      </c>
      <c r="I207" s="395">
        <v>0</v>
      </c>
      <c r="J207" s="395">
        <v>0</v>
      </c>
      <c r="K207" s="395">
        <v>0</v>
      </c>
      <c r="L207" s="395">
        <v>0</v>
      </c>
      <c r="M207" s="395">
        <v>0</v>
      </c>
      <c r="N207" s="395">
        <v>0</v>
      </c>
      <c r="O207" s="396">
        <v>0</v>
      </c>
      <c r="P207" s="397">
        <f t="shared" si="5"/>
        <v>0</v>
      </c>
    </row>
    <row r="208" spans="1:16" x14ac:dyDescent="0.2">
      <c r="A208" s="391" t="s">
        <v>678</v>
      </c>
      <c r="B208" s="392" t="s">
        <v>641</v>
      </c>
      <c r="C208" s="392" t="s">
        <v>677</v>
      </c>
      <c r="D208" s="398">
        <v>0</v>
      </c>
      <c r="E208" s="395">
        <v>0</v>
      </c>
      <c r="F208" s="395">
        <v>0</v>
      </c>
      <c r="G208" s="395">
        <v>0</v>
      </c>
      <c r="H208" s="395">
        <v>0</v>
      </c>
      <c r="I208" s="395">
        <v>0</v>
      </c>
      <c r="J208" s="395">
        <v>0</v>
      </c>
      <c r="K208" s="395">
        <v>0</v>
      </c>
      <c r="L208" s="395">
        <v>0</v>
      </c>
      <c r="M208" s="395">
        <v>0</v>
      </c>
      <c r="N208" s="395">
        <v>0</v>
      </c>
      <c r="O208" s="396">
        <v>0</v>
      </c>
      <c r="P208" s="397">
        <f t="shared" si="5"/>
        <v>0</v>
      </c>
    </row>
    <row r="209" spans="1:16" x14ac:dyDescent="0.2">
      <c r="A209" s="391" t="s">
        <v>681</v>
      </c>
      <c r="B209" s="392" t="s">
        <v>679</v>
      </c>
      <c r="C209" s="392" t="s">
        <v>680</v>
      </c>
      <c r="D209" s="398">
        <v>0</v>
      </c>
      <c r="E209" s="395">
        <v>0</v>
      </c>
      <c r="F209" s="395">
        <v>0</v>
      </c>
      <c r="G209" s="395">
        <v>0</v>
      </c>
      <c r="H209" s="395">
        <v>0</v>
      </c>
      <c r="I209" s="395">
        <v>0</v>
      </c>
      <c r="J209" s="395">
        <v>0</v>
      </c>
      <c r="K209" s="395">
        <v>0</v>
      </c>
      <c r="L209" s="395">
        <v>0</v>
      </c>
      <c r="M209" s="395">
        <v>0</v>
      </c>
      <c r="N209" s="395">
        <v>0</v>
      </c>
      <c r="O209" s="396">
        <v>0</v>
      </c>
      <c r="P209" s="397">
        <f t="shared" si="5"/>
        <v>0</v>
      </c>
    </row>
    <row r="210" spans="1:16" x14ac:dyDescent="0.2">
      <c r="A210" s="391" t="s">
        <v>683</v>
      </c>
      <c r="B210" s="392" t="s">
        <v>679</v>
      </c>
      <c r="C210" s="392" t="s">
        <v>682</v>
      </c>
      <c r="D210" s="398">
        <v>0</v>
      </c>
      <c r="E210" s="395">
        <v>0</v>
      </c>
      <c r="F210" s="395">
        <v>0</v>
      </c>
      <c r="G210" s="395">
        <v>0</v>
      </c>
      <c r="H210" s="395">
        <v>0</v>
      </c>
      <c r="I210" s="395">
        <v>0</v>
      </c>
      <c r="J210" s="395">
        <v>0</v>
      </c>
      <c r="K210" s="395">
        <v>0</v>
      </c>
      <c r="L210" s="395">
        <v>0</v>
      </c>
      <c r="M210" s="395">
        <v>0</v>
      </c>
      <c r="N210" s="395">
        <v>0</v>
      </c>
      <c r="O210" s="396">
        <v>0</v>
      </c>
      <c r="P210" s="397">
        <f t="shared" si="5"/>
        <v>0</v>
      </c>
    </row>
    <row r="211" spans="1:16" x14ac:dyDescent="0.2">
      <c r="A211" s="391" t="s">
        <v>685</v>
      </c>
      <c r="B211" s="392" t="s">
        <v>679</v>
      </c>
      <c r="C211" s="392" t="s">
        <v>684</v>
      </c>
      <c r="D211" s="398">
        <v>0</v>
      </c>
      <c r="E211" s="395">
        <v>0</v>
      </c>
      <c r="F211" s="395">
        <v>0</v>
      </c>
      <c r="G211" s="395">
        <v>0</v>
      </c>
      <c r="H211" s="395">
        <v>0</v>
      </c>
      <c r="I211" s="395">
        <v>0</v>
      </c>
      <c r="J211" s="395">
        <v>0</v>
      </c>
      <c r="K211" s="395">
        <v>0</v>
      </c>
      <c r="L211" s="395">
        <v>0</v>
      </c>
      <c r="M211" s="395">
        <v>0</v>
      </c>
      <c r="N211" s="395">
        <v>0</v>
      </c>
      <c r="O211" s="396">
        <v>0</v>
      </c>
      <c r="P211" s="397">
        <f t="shared" si="5"/>
        <v>0</v>
      </c>
    </row>
    <row r="212" spans="1:16" x14ac:dyDescent="0.2">
      <c r="A212" s="391" t="s">
        <v>687</v>
      </c>
      <c r="B212" s="392" t="s">
        <v>679</v>
      </c>
      <c r="C212" s="392" t="s">
        <v>686</v>
      </c>
      <c r="D212" s="398">
        <v>0</v>
      </c>
      <c r="E212" s="395">
        <v>0</v>
      </c>
      <c r="F212" s="395">
        <v>0</v>
      </c>
      <c r="G212" s="395">
        <v>0</v>
      </c>
      <c r="H212" s="395">
        <v>0</v>
      </c>
      <c r="I212" s="395">
        <v>0</v>
      </c>
      <c r="J212" s="395">
        <v>0</v>
      </c>
      <c r="K212" s="395">
        <v>0</v>
      </c>
      <c r="L212" s="395">
        <v>0</v>
      </c>
      <c r="M212" s="395">
        <v>0</v>
      </c>
      <c r="N212" s="395">
        <v>0</v>
      </c>
      <c r="O212" s="396">
        <v>0</v>
      </c>
      <c r="P212" s="397">
        <f t="shared" si="5"/>
        <v>0</v>
      </c>
    </row>
    <row r="213" spans="1:16" x14ac:dyDescent="0.2">
      <c r="A213" s="391" t="s">
        <v>689</v>
      </c>
      <c r="B213" s="392" t="s">
        <v>679</v>
      </c>
      <c r="C213" s="392" t="s">
        <v>688</v>
      </c>
      <c r="D213" s="398">
        <v>0</v>
      </c>
      <c r="E213" s="395">
        <v>0</v>
      </c>
      <c r="F213" s="395">
        <v>0</v>
      </c>
      <c r="G213" s="395">
        <v>0</v>
      </c>
      <c r="H213" s="395">
        <v>0</v>
      </c>
      <c r="I213" s="395">
        <v>0</v>
      </c>
      <c r="J213" s="395">
        <v>0</v>
      </c>
      <c r="K213" s="395">
        <v>0</v>
      </c>
      <c r="L213" s="395">
        <v>0</v>
      </c>
      <c r="M213" s="395">
        <v>0</v>
      </c>
      <c r="N213" s="395">
        <v>0</v>
      </c>
      <c r="O213" s="396">
        <v>0</v>
      </c>
      <c r="P213" s="397">
        <f t="shared" si="5"/>
        <v>0</v>
      </c>
    </row>
    <row r="214" spans="1:16" x14ac:dyDescent="0.2">
      <c r="A214" s="391" t="s">
        <v>690</v>
      </c>
      <c r="B214" s="392" t="s">
        <v>679</v>
      </c>
      <c r="C214" s="392" t="s">
        <v>302</v>
      </c>
      <c r="D214" s="398">
        <v>0</v>
      </c>
      <c r="E214" s="395">
        <v>0</v>
      </c>
      <c r="F214" s="395">
        <v>0</v>
      </c>
      <c r="G214" s="395">
        <v>0</v>
      </c>
      <c r="H214" s="395">
        <v>0</v>
      </c>
      <c r="I214" s="395">
        <v>0</v>
      </c>
      <c r="J214" s="395">
        <v>0</v>
      </c>
      <c r="K214" s="395">
        <v>0</v>
      </c>
      <c r="L214" s="395">
        <v>0</v>
      </c>
      <c r="M214" s="395">
        <v>0</v>
      </c>
      <c r="N214" s="395">
        <v>0</v>
      </c>
      <c r="O214" s="396">
        <v>0</v>
      </c>
      <c r="P214" s="397">
        <f t="shared" si="5"/>
        <v>0</v>
      </c>
    </row>
    <row r="215" spans="1:16" x14ac:dyDescent="0.2">
      <c r="A215" s="391" t="s">
        <v>692</v>
      </c>
      <c r="B215" s="392" t="s">
        <v>679</v>
      </c>
      <c r="C215" s="392" t="s">
        <v>691</v>
      </c>
      <c r="D215" s="398">
        <v>0</v>
      </c>
      <c r="E215" s="395">
        <v>0</v>
      </c>
      <c r="F215" s="395">
        <v>0</v>
      </c>
      <c r="G215" s="395">
        <v>0</v>
      </c>
      <c r="H215" s="395">
        <v>0</v>
      </c>
      <c r="I215" s="395">
        <v>0</v>
      </c>
      <c r="J215" s="395">
        <v>0</v>
      </c>
      <c r="K215" s="395">
        <v>0</v>
      </c>
      <c r="L215" s="395">
        <v>0</v>
      </c>
      <c r="M215" s="395">
        <v>0</v>
      </c>
      <c r="N215" s="395">
        <v>0</v>
      </c>
      <c r="O215" s="396">
        <v>0</v>
      </c>
      <c r="P215" s="397">
        <f t="shared" si="5"/>
        <v>0</v>
      </c>
    </row>
    <row r="216" spans="1:16" x14ac:dyDescent="0.2">
      <c r="A216" s="391" t="s">
        <v>693</v>
      </c>
      <c r="B216" s="392" t="s">
        <v>679</v>
      </c>
      <c r="C216" s="392" t="s">
        <v>679</v>
      </c>
      <c r="D216" s="398">
        <v>0</v>
      </c>
      <c r="E216" s="395">
        <v>0</v>
      </c>
      <c r="F216" s="395">
        <v>0</v>
      </c>
      <c r="G216" s="395">
        <v>0</v>
      </c>
      <c r="H216" s="395">
        <v>0</v>
      </c>
      <c r="I216" s="395">
        <v>0</v>
      </c>
      <c r="J216" s="395">
        <v>0</v>
      </c>
      <c r="K216" s="395">
        <v>0</v>
      </c>
      <c r="L216" s="395">
        <v>0</v>
      </c>
      <c r="M216" s="395">
        <v>0</v>
      </c>
      <c r="N216" s="395">
        <v>0</v>
      </c>
      <c r="O216" s="396">
        <v>0</v>
      </c>
      <c r="P216" s="397">
        <f t="shared" si="5"/>
        <v>0</v>
      </c>
    </row>
    <row r="217" spans="1:16" x14ac:dyDescent="0.2">
      <c r="A217" s="391" t="s">
        <v>695</v>
      </c>
      <c r="B217" s="392" t="s">
        <v>679</v>
      </c>
      <c r="C217" s="392" t="s">
        <v>694</v>
      </c>
      <c r="D217" s="398">
        <v>0</v>
      </c>
      <c r="E217" s="395">
        <v>0</v>
      </c>
      <c r="F217" s="395">
        <v>0</v>
      </c>
      <c r="G217" s="395">
        <v>0</v>
      </c>
      <c r="H217" s="395">
        <v>0</v>
      </c>
      <c r="I217" s="395">
        <v>0</v>
      </c>
      <c r="J217" s="395">
        <v>0</v>
      </c>
      <c r="K217" s="395">
        <v>0</v>
      </c>
      <c r="L217" s="395">
        <v>0</v>
      </c>
      <c r="M217" s="395">
        <v>0</v>
      </c>
      <c r="N217" s="395">
        <v>0</v>
      </c>
      <c r="O217" s="396">
        <v>0</v>
      </c>
      <c r="P217" s="397">
        <f t="shared" si="5"/>
        <v>0</v>
      </c>
    </row>
    <row r="218" spans="1:16" x14ac:dyDescent="0.2">
      <c r="A218" s="391" t="s">
        <v>697</v>
      </c>
      <c r="B218" s="392" t="s">
        <v>679</v>
      </c>
      <c r="C218" s="392" t="s">
        <v>696</v>
      </c>
      <c r="D218" s="398">
        <v>0</v>
      </c>
      <c r="E218" s="395">
        <v>0</v>
      </c>
      <c r="F218" s="395">
        <v>0</v>
      </c>
      <c r="G218" s="395">
        <v>0</v>
      </c>
      <c r="H218" s="395">
        <v>0</v>
      </c>
      <c r="I218" s="395">
        <v>0</v>
      </c>
      <c r="J218" s="395">
        <v>0</v>
      </c>
      <c r="K218" s="395">
        <v>0</v>
      </c>
      <c r="L218" s="395">
        <v>0</v>
      </c>
      <c r="M218" s="395">
        <v>0</v>
      </c>
      <c r="N218" s="395">
        <v>0</v>
      </c>
      <c r="O218" s="396">
        <v>0</v>
      </c>
      <c r="P218" s="397">
        <f t="shared" si="5"/>
        <v>0</v>
      </c>
    </row>
    <row r="219" spans="1:16" x14ac:dyDescent="0.2">
      <c r="A219" s="391" t="s">
        <v>699</v>
      </c>
      <c r="B219" s="392" t="s">
        <v>679</v>
      </c>
      <c r="C219" s="392" t="s">
        <v>698</v>
      </c>
      <c r="D219" s="398">
        <v>0</v>
      </c>
      <c r="E219" s="395">
        <v>0</v>
      </c>
      <c r="F219" s="395">
        <v>0</v>
      </c>
      <c r="G219" s="395">
        <v>0</v>
      </c>
      <c r="H219" s="395">
        <v>0</v>
      </c>
      <c r="I219" s="395">
        <v>0</v>
      </c>
      <c r="J219" s="395">
        <v>0</v>
      </c>
      <c r="K219" s="395">
        <v>0</v>
      </c>
      <c r="L219" s="395">
        <v>0</v>
      </c>
      <c r="M219" s="395">
        <v>0</v>
      </c>
      <c r="N219" s="395">
        <v>0</v>
      </c>
      <c r="O219" s="396">
        <v>0</v>
      </c>
      <c r="P219" s="397">
        <f t="shared" si="5"/>
        <v>0</v>
      </c>
    </row>
    <row r="220" spans="1:16" x14ac:dyDescent="0.2">
      <c r="A220" s="391" t="s">
        <v>701</v>
      </c>
      <c r="B220" s="392" t="s">
        <v>679</v>
      </c>
      <c r="C220" s="392" t="s">
        <v>700</v>
      </c>
      <c r="D220" s="398">
        <v>0</v>
      </c>
      <c r="E220" s="395">
        <v>0</v>
      </c>
      <c r="F220" s="395">
        <v>0</v>
      </c>
      <c r="G220" s="395">
        <v>0</v>
      </c>
      <c r="H220" s="395">
        <v>0</v>
      </c>
      <c r="I220" s="395">
        <v>0</v>
      </c>
      <c r="J220" s="395">
        <v>0</v>
      </c>
      <c r="K220" s="395">
        <v>0</v>
      </c>
      <c r="L220" s="395">
        <v>0</v>
      </c>
      <c r="M220" s="395">
        <v>0</v>
      </c>
      <c r="N220" s="395">
        <v>0</v>
      </c>
      <c r="O220" s="396">
        <v>0</v>
      </c>
      <c r="P220" s="397">
        <f t="shared" si="5"/>
        <v>0</v>
      </c>
    </row>
    <row r="221" spans="1:16" x14ac:dyDescent="0.2">
      <c r="A221" s="391" t="s">
        <v>703</v>
      </c>
      <c r="B221" s="392" t="s">
        <v>679</v>
      </c>
      <c r="C221" s="392" t="s">
        <v>702</v>
      </c>
      <c r="D221" s="398">
        <v>0</v>
      </c>
      <c r="E221" s="395">
        <v>0</v>
      </c>
      <c r="F221" s="395">
        <v>0</v>
      </c>
      <c r="G221" s="395">
        <v>0</v>
      </c>
      <c r="H221" s="395">
        <v>0</v>
      </c>
      <c r="I221" s="395">
        <v>0</v>
      </c>
      <c r="J221" s="395">
        <v>0</v>
      </c>
      <c r="K221" s="395">
        <v>0</v>
      </c>
      <c r="L221" s="395">
        <v>0</v>
      </c>
      <c r="M221" s="395">
        <v>0</v>
      </c>
      <c r="N221" s="395">
        <v>0</v>
      </c>
      <c r="O221" s="396">
        <v>0</v>
      </c>
      <c r="P221" s="397">
        <f t="shared" si="5"/>
        <v>0</v>
      </c>
    </row>
    <row r="222" spans="1:16" x14ac:dyDescent="0.2">
      <c r="A222" s="391" t="s">
        <v>706</v>
      </c>
      <c r="B222" s="392" t="s">
        <v>704</v>
      </c>
      <c r="C222" s="392" t="s">
        <v>705</v>
      </c>
      <c r="D222" s="398">
        <v>0</v>
      </c>
      <c r="E222" s="395">
        <v>0</v>
      </c>
      <c r="F222" s="395">
        <v>0</v>
      </c>
      <c r="G222" s="395">
        <v>0</v>
      </c>
      <c r="H222" s="395">
        <v>0</v>
      </c>
      <c r="I222" s="395">
        <v>0</v>
      </c>
      <c r="J222" s="395">
        <v>0</v>
      </c>
      <c r="K222" s="395">
        <v>0</v>
      </c>
      <c r="L222" s="395">
        <v>0</v>
      </c>
      <c r="M222" s="395">
        <v>0</v>
      </c>
      <c r="N222" s="395">
        <v>0</v>
      </c>
      <c r="O222" s="396">
        <v>0</v>
      </c>
      <c r="P222" s="397">
        <f t="shared" si="5"/>
        <v>0</v>
      </c>
    </row>
    <row r="223" spans="1:16" x14ac:dyDescent="0.2">
      <c r="A223" s="391" t="s">
        <v>708</v>
      </c>
      <c r="B223" s="392" t="s">
        <v>704</v>
      </c>
      <c r="C223" s="392" t="s">
        <v>707</v>
      </c>
      <c r="D223" s="398">
        <v>0</v>
      </c>
      <c r="E223" s="395">
        <v>0</v>
      </c>
      <c r="F223" s="395">
        <v>0</v>
      </c>
      <c r="G223" s="395">
        <v>0</v>
      </c>
      <c r="H223" s="395">
        <v>0</v>
      </c>
      <c r="I223" s="395">
        <v>0</v>
      </c>
      <c r="J223" s="395">
        <v>0</v>
      </c>
      <c r="K223" s="395">
        <v>0</v>
      </c>
      <c r="L223" s="395">
        <v>0</v>
      </c>
      <c r="M223" s="395">
        <v>0</v>
      </c>
      <c r="N223" s="395">
        <v>0</v>
      </c>
      <c r="O223" s="396">
        <v>0</v>
      </c>
      <c r="P223" s="397">
        <f t="shared" si="5"/>
        <v>0</v>
      </c>
    </row>
    <row r="224" spans="1:16" x14ac:dyDescent="0.2">
      <c r="A224" s="391" t="s">
        <v>710</v>
      </c>
      <c r="B224" s="392" t="s">
        <v>704</v>
      </c>
      <c r="C224" s="392" t="s">
        <v>709</v>
      </c>
      <c r="D224" s="398">
        <v>0</v>
      </c>
      <c r="E224" s="395">
        <v>0</v>
      </c>
      <c r="F224" s="395">
        <v>0</v>
      </c>
      <c r="G224" s="395">
        <v>0</v>
      </c>
      <c r="H224" s="395">
        <v>0</v>
      </c>
      <c r="I224" s="395">
        <v>0</v>
      </c>
      <c r="J224" s="395">
        <v>0</v>
      </c>
      <c r="K224" s="395">
        <v>0</v>
      </c>
      <c r="L224" s="395">
        <v>0</v>
      </c>
      <c r="M224" s="395">
        <v>0</v>
      </c>
      <c r="N224" s="395">
        <v>0</v>
      </c>
      <c r="O224" s="396">
        <v>0</v>
      </c>
      <c r="P224" s="397">
        <f t="shared" si="5"/>
        <v>0</v>
      </c>
    </row>
    <row r="225" spans="1:16" x14ac:dyDescent="0.2">
      <c r="A225" s="391" t="s">
        <v>712</v>
      </c>
      <c r="B225" s="392" t="s">
        <v>704</v>
      </c>
      <c r="C225" s="392" t="s">
        <v>711</v>
      </c>
      <c r="D225" s="398">
        <v>0</v>
      </c>
      <c r="E225" s="395">
        <v>0</v>
      </c>
      <c r="F225" s="395">
        <v>0</v>
      </c>
      <c r="G225" s="395">
        <v>0</v>
      </c>
      <c r="H225" s="395">
        <v>0</v>
      </c>
      <c r="I225" s="395">
        <v>0</v>
      </c>
      <c r="J225" s="395">
        <v>0</v>
      </c>
      <c r="K225" s="395">
        <v>0</v>
      </c>
      <c r="L225" s="395">
        <v>0</v>
      </c>
      <c r="M225" s="395">
        <v>0</v>
      </c>
      <c r="N225" s="395">
        <v>0</v>
      </c>
      <c r="O225" s="396">
        <v>0</v>
      </c>
      <c r="P225" s="397">
        <f t="shared" si="5"/>
        <v>0</v>
      </c>
    </row>
    <row r="226" spans="1:16" x14ac:dyDescent="0.2">
      <c r="A226" s="391" t="s">
        <v>714</v>
      </c>
      <c r="B226" s="392" t="s">
        <v>704</v>
      </c>
      <c r="C226" s="392" t="s">
        <v>713</v>
      </c>
      <c r="D226" s="398">
        <v>0</v>
      </c>
      <c r="E226" s="395">
        <v>0</v>
      </c>
      <c r="F226" s="395">
        <v>0</v>
      </c>
      <c r="G226" s="395">
        <v>0</v>
      </c>
      <c r="H226" s="395">
        <v>0</v>
      </c>
      <c r="I226" s="395">
        <v>0</v>
      </c>
      <c r="J226" s="395">
        <v>0</v>
      </c>
      <c r="K226" s="395">
        <v>0</v>
      </c>
      <c r="L226" s="395">
        <v>0</v>
      </c>
      <c r="M226" s="395">
        <v>0</v>
      </c>
      <c r="N226" s="395">
        <v>0</v>
      </c>
      <c r="O226" s="396">
        <v>0</v>
      </c>
      <c r="P226" s="397">
        <f t="shared" si="5"/>
        <v>0</v>
      </c>
    </row>
    <row r="227" spans="1:16" x14ac:dyDescent="0.2">
      <c r="A227" s="391" t="s">
        <v>716</v>
      </c>
      <c r="B227" s="392" t="s">
        <v>704</v>
      </c>
      <c r="C227" s="392" t="s">
        <v>715</v>
      </c>
      <c r="D227" s="398">
        <v>0</v>
      </c>
      <c r="E227" s="395">
        <v>0</v>
      </c>
      <c r="F227" s="395">
        <v>0</v>
      </c>
      <c r="G227" s="395">
        <v>0</v>
      </c>
      <c r="H227" s="395">
        <v>0</v>
      </c>
      <c r="I227" s="395">
        <v>0</v>
      </c>
      <c r="J227" s="395">
        <v>0</v>
      </c>
      <c r="K227" s="395">
        <v>0</v>
      </c>
      <c r="L227" s="395">
        <v>0</v>
      </c>
      <c r="M227" s="395">
        <v>0</v>
      </c>
      <c r="N227" s="395">
        <v>0</v>
      </c>
      <c r="O227" s="396">
        <v>0</v>
      </c>
      <c r="P227" s="397">
        <f t="shared" si="5"/>
        <v>0</v>
      </c>
    </row>
    <row r="228" spans="1:16" x14ac:dyDescent="0.2">
      <c r="A228" s="391" t="s">
        <v>718</v>
      </c>
      <c r="B228" s="392" t="s">
        <v>704</v>
      </c>
      <c r="C228" s="392" t="s">
        <v>717</v>
      </c>
      <c r="D228" s="398">
        <v>0</v>
      </c>
      <c r="E228" s="395">
        <v>0</v>
      </c>
      <c r="F228" s="395">
        <v>0</v>
      </c>
      <c r="G228" s="395">
        <v>0</v>
      </c>
      <c r="H228" s="395">
        <v>0</v>
      </c>
      <c r="I228" s="395">
        <v>0</v>
      </c>
      <c r="J228" s="395">
        <v>0</v>
      </c>
      <c r="K228" s="395">
        <v>0</v>
      </c>
      <c r="L228" s="395">
        <v>0</v>
      </c>
      <c r="M228" s="395">
        <v>0</v>
      </c>
      <c r="N228" s="395">
        <v>0</v>
      </c>
      <c r="O228" s="396">
        <v>0</v>
      </c>
      <c r="P228" s="397">
        <f t="shared" si="5"/>
        <v>0</v>
      </c>
    </row>
    <row r="229" spans="1:16" x14ac:dyDescent="0.2">
      <c r="A229" s="391" t="s">
        <v>720</v>
      </c>
      <c r="B229" s="392" t="s">
        <v>704</v>
      </c>
      <c r="C229" s="392" t="s">
        <v>719</v>
      </c>
      <c r="D229" s="398">
        <v>0</v>
      </c>
      <c r="E229" s="395">
        <v>0</v>
      </c>
      <c r="F229" s="395">
        <v>0</v>
      </c>
      <c r="G229" s="395">
        <v>0</v>
      </c>
      <c r="H229" s="395">
        <v>0</v>
      </c>
      <c r="I229" s="395">
        <v>0</v>
      </c>
      <c r="J229" s="395">
        <v>0</v>
      </c>
      <c r="K229" s="395">
        <v>0</v>
      </c>
      <c r="L229" s="395">
        <v>0</v>
      </c>
      <c r="M229" s="395">
        <v>0</v>
      </c>
      <c r="N229" s="395">
        <v>0</v>
      </c>
      <c r="O229" s="396">
        <v>0</v>
      </c>
      <c r="P229" s="397">
        <f t="shared" si="5"/>
        <v>0</v>
      </c>
    </row>
    <row r="230" spans="1:16" x14ac:dyDescent="0.2">
      <c r="A230" s="391" t="s">
        <v>722</v>
      </c>
      <c r="B230" s="392" t="s">
        <v>704</v>
      </c>
      <c r="C230" s="392" t="s">
        <v>721</v>
      </c>
      <c r="D230" s="398">
        <v>0</v>
      </c>
      <c r="E230" s="395">
        <v>0</v>
      </c>
      <c r="F230" s="395">
        <v>0</v>
      </c>
      <c r="G230" s="395">
        <v>0</v>
      </c>
      <c r="H230" s="395">
        <v>0</v>
      </c>
      <c r="I230" s="395">
        <v>0</v>
      </c>
      <c r="J230" s="395">
        <v>0</v>
      </c>
      <c r="K230" s="395">
        <v>0</v>
      </c>
      <c r="L230" s="395">
        <v>0</v>
      </c>
      <c r="M230" s="395">
        <v>0</v>
      </c>
      <c r="N230" s="395">
        <v>0</v>
      </c>
      <c r="O230" s="396">
        <v>0</v>
      </c>
      <c r="P230" s="397">
        <f t="shared" si="5"/>
        <v>0</v>
      </c>
    </row>
    <row r="231" spans="1:16" x14ac:dyDescent="0.2">
      <c r="A231" s="391" t="s">
        <v>723</v>
      </c>
      <c r="B231" s="392" t="s">
        <v>704</v>
      </c>
      <c r="C231" s="392" t="s">
        <v>704</v>
      </c>
      <c r="D231" s="398">
        <v>0</v>
      </c>
      <c r="E231" s="395">
        <v>0</v>
      </c>
      <c r="F231" s="395">
        <v>0</v>
      </c>
      <c r="G231" s="395">
        <v>0</v>
      </c>
      <c r="H231" s="395">
        <v>0</v>
      </c>
      <c r="I231" s="395">
        <v>0</v>
      </c>
      <c r="J231" s="395">
        <v>0</v>
      </c>
      <c r="K231" s="395">
        <v>0</v>
      </c>
      <c r="L231" s="395">
        <v>0</v>
      </c>
      <c r="M231" s="395">
        <v>0</v>
      </c>
      <c r="N231" s="395">
        <v>0</v>
      </c>
      <c r="O231" s="396">
        <v>0</v>
      </c>
      <c r="P231" s="397">
        <f t="shared" si="5"/>
        <v>0</v>
      </c>
    </row>
    <row r="232" spans="1:16" x14ac:dyDescent="0.2">
      <c r="A232" s="391" t="s">
        <v>725</v>
      </c>
      <c r="B232" s="392" t="s">
        <v>704</v>
      </c>
      <c r="C232" s="392" t="s">
        <v>724</v>
      </c>
      <c r="D232" s="398">
        <v>0</v>
      </c>
      <c r="E232" s="395">
        <v>0</v>
      </c>
      <c r="F232" s="395">
        <v>0</v>
      </c>
      <c r="G232" s="395">
        <v>0</v>
      </c>
      <c r="H232" s="395">
        <v>0</v>
      </c>
      <c r="I232" s="395">
        <v>0</v>
      </c>
      <c r="J232" s="395">
        <v>0</v>
      </c>
      <c r="K232" s="395">
        <v>0</v>
      </c>
      <c r="L232" s="395">
        <v>0</v>
      </c>
      <c r="M232" s="395">
        <v>0</v>
      </c>
      <c r="N232" s="395">
        <v>0</v>
      </c>
      <c r="O232" s="396">
        <v>0</v>
      </c>
      <c r="P232" s="397">
        <f t="shared" si="5"/>
        <v>0</v>
      </c>
    </row>
    <row r="233" spans="1:16" x14ac:dyDescent="0.2">
      <c r="A233" s="391" t="s">
        <v>727</v>
      </c>
      <c r="B233" s="392" t="s">
        <v>704</v>
      </c>
      <c r="C233" s="392" t="s">
        <v>726</v>
      </c>
      <c r="D233" s="398">
        <v>0</v>
      </c>
      <c r="E233" s="395">
        <v>0</v>
      </c>
      <c r="F233" s="395">
        <v>0</v>
      </c>
      <c r="G233" s="395">
        <v>0</v>
      </c>
      <c r="H233" s="395">
        <v>0</v>
      </c>
      <c r="I233" s="395">
        <v>0</v>
      </c>
      <c r="J233" s="395">
        <v>0</v>
      </c>
      <c r="K233" s="395">
        <v>0</v>
      </c>
      <c r="L233" s="395">
        <v>0</v>
      </c>
      <c r="M233" s="395">
        <v>0</v>
      </c>
      <c r="N233" s="395">
        <v>0</v>
      </c>
      <c r="O233" s="396">
        <v>0</v>
      </c>
      <c r="P233" s="397">
        <f t="shared" si="5"/>
        <v>0</v>
      </c>
    </row>
    <row r="234" spans="1:16" x14ac:dyDescent="0.2">
      <c r="A234" s="391" t="s">
        <v>729</v>
      </c>
      <c r="B234" s="392" t="s">
        <v>704</v>
      </c>
      <c r="C234" s="392" t="s">
        <v>728</v>
      </c>
      <c r="D234" s="398">
        <v>0</v>
      </c>
      <c r="E234" s="395">
        <v>0</v>
      </c>
      <c r="F234" s="395">
        <v>0</v>
      </c>
      <c r="G234" s="395">
        <v>0</v>
      </c>
      <c r="H234" s="395">
        <v>0</v>
      </c>
      <c r="I234" s="395">
        <v>0</v>
      </c>
      <c r="J234" s="395">
        <v>0</v>
      </c>
      <c r="K234" s="395">
        <v>0</v>
      </c>
      <c r="L234" s="395">
        <v>0</v>
      </c>
      <c r="M234" s="395">
        <v>0</v>
      </c>
      <c r="N234" s="395">
        <v>0</v>
      </c>
      <c r="O234" s="396">
        <v>0</v>
      </c>
      <c r="P234" s="397">
        <f t="shared" si="5"/>
        <v>0</v>
      </c>
    </row>
    <row r="235" spans="1:16" x14ac:dyDescent="0.2">
      <c r="A235" s="391" t="s">
        <v>732</v>
      </c>
      <c r="B235" s="392" t="s">
        <v>730</v>
      </c>
      <c r="C235" s="392" t="s">
        <v>731</v>
      </c>
      <c r="D235" s="398">
        <v>0</v>
      </c>
      <c r="E235" s="395">
        <v>0</v>
      </c>
      <c r="F235" s="395">
        <v>0</v>
      </c>
      <c r="G235" s="395">
        <v>0</v>
      </c>
      <c r="H235" s="395">
        <v>0</v>
      </c>
      <c r="I235" s="395">
        <v>0</v>
      </c>
      <c r="J235" s="395">
        <v>0</v>
      </c>
      <c r="K235" s="395">
        <v>0</v>
      </c>
      <c r="L235" s="395">
        <v>0</v>
      </c>
      <c r="M235" s="395">
        <v>0</v>
      </c>
      <c r="N235" s="395">
        <v>0</v>
      </c>
      <c r="O235" s="396">
        <v>0</v>
      </c>
      <c r="P235" s="397">
        <f t="shared" si="5"/>
        <v>0</v>
      </c>
    </row>
    <row r="236" spans="1:16" x14ac:dyDescent="0.2">
      <c r="A236" s="391" t="s">
        <v>734</v>
      </c>
      <c r="B236" s="392" t="s">
        <v>730</v>
      </c>
      <c r="C236" s="392" t="s">
        <v>733</v>
      </c>
      <c r="D236" s="398">
        <v>0</v>
      </c>
      <c r="E236" s="395">
        <v>0</v>
      </c>
      <c r="F236" s="395">
        <v>0</v>
      </c>
      <c r="G236" s="395">
        <v>0</v>
      </c>
      <c r="H236" s="395">
        <v>0</v>
      </c>
      <c r="I236" s="395">
        <v>0</v>
      </c>
      <c r="J236" s="395">
        <v>0</v>
      </c>
      <c r="K236" s="395">
        <v>0</v>
      </c>
      <c r="L236" s="395">
        <v>0</v>
      </c>
      <c r="M236" s="395">
        <v>0</v>
      </c>
      <c r="N236" s="395">
        <v>0</v>
      </c>
      <c r="O236" s="396">
        <v>0</v>
      </c>
      <c r="P236" s="397">
        <f t="shared" si="5"/>
        <v>0</v>
      </c>
    </row>
    <row r="237" spans="1:16" x14ac:dyDescent="0.2">
      <c r="A237" s="391" t="s">
        <v>736</v>
      </c>
      <c r="B237" s="392" t="s">
        <v>730</v>
      </c>
      <c r="C237" s="392" t="s">
        <v>735</v>
      </c>
      <c r="D237" s="398">
        <v>0</v>
      </c>
      <c r="E237" s="395">
        <v>0</v>
      </c>
      <c r="F237" s="395">
        <v>0</v>
      </c>
      <c r="G237" s="395">
        <v>0</v>
      </c>
      <c r="H237" s="395">
        <v>0</v>
      </c>
      <c r="I237" s="395">
        <v>0</v>
      </c>
      <c r="J237" s="395">
        <v>0</v>
      </c>
      <c r="K237" s="395">
        <v>0</v>
      </c>
      <c r="L237" s="395">
        <v>0</v>
      </c>
      <c r="M237" s="395">
        <v>0</v>
      </c>
      <c r="N237" s="395">
        <v>0</v>
      </c>
      <c r="O237" s="396">
        <v>0</v>
      </c>
      <c r="P237" s="397">
        <f t="shared" si="5"/>
        <v>0</v>
      </c>
    </row>
    <row r="238" spans="1:16" x14ac:dyDescent="0.2">
      <c r="A238" s="391" t="s">
        <v>738</v>
      </c>
      <c r="B238" s="392" t="s">
        <v>730</v>
      </c>
      <c r="C238" s="392" t="s">
        <v>737</v>
      </c>
      <c r="D238" s="398">
        <v>0</v>
      </c>
      <c r="E238" s="395">
        <v>0</v>
      </c>
      <c r="F238" s="395">
        <v>0</v>
      </c>
      <c r="G238" s="395">
        <v>0</v>
      </c>
      <c r="H238" s="395">
        <v>0</v>
      </c>
      <c r="I238" s="395">
        <v>0</v>
      </c>
      <c r="J238" s="395">
        <v>0</v>
      </c>
      <c r="K238" s="395">
        <v>0</v>
      </c>
      <c r="L238" s="395">
        <v>0</v>
      </c>
      <c r="M238" s="395">
        <v>0</v>
      </c>
      <c r="N238" s="395">
        <v>0</v>
      </c>
      <c r="O238" s="396">
        <v>0</v>
      </c>
      <c r="P238" s="397">
        <f t="shared" si="5"/>
        <v>0</v>
      </c>
    </row>
    <row r="239" spans="1:16" x14ac:dyDescent="0.2">
      <c r="A239" s="391" t="s">
        <v>740</v>
      </c>
      <c r="B239" s="392" t="s">
        <v>730</v>
      </c>
      <c r="C239" s="392" t="s">
        <v>739</v>
      </c>
      <c r="D239" s="398">
        <v>0</v>
      </c>
      <c r="E239" s="395">
        <v>0</v>
      </c>
      <c r="F239" s="395">
        <v>0</v>
      </c>
      <c r="G239" s="395">
        <v>0</v>
      </c>
      <c r="H239" s="395">
        <v>0</v>
      </c>
      <c r="I239" s="395">
        <v>0</v>
      </c>
      <c r="J239" s="395">
        <v>0</v>
      </c>
      <c r="K239" s="395">
        <v>0</v>
      </c>
      <c r="L239" s="395">
        <v>0</v>
      </c>
      <c r="M239" s="395">
        <v>0</v>
      </c>
      <c r="N239" s="395">
        <v>0</v>
      </c>
      <c r="O239" s="396">
        <v>0</v>
      </c>
      <c r="P239" s="397">
        <f t="shared" si="5"/>
        <v>0</v>
      </c>
    </row>
    <row r="240" spans="1:16" x14ac:dyDescent="0.2">
      <c r="A240" s="391" t="s">
        <v>742</v>
      </c>
      <c r="B240" s="392" t="s">
        <v>730</v>
      </c>
      <c r="C240" s="392" t="s">
        <v>741</v>
      </c>
      <c r="D240" s="398">
        <v>0</v>
      </c>
      <c r="E240" s="395">
        <v>0</v>
      </c>
      <c r="F240" s="395">
        <v>0</v>
      </c>
      <c r="G240" s="395">
        <v>0</v>
      </c>
      <c r="H240" s="395">
        <v>0</v>
      </c>
      <c r="I240" s="395">
        <v>0</v>
      </c>
      <c r="J240" s="395">
        <v>0</v>
      </c>
      <c r="K240" s="395">
        <v>0</v>
      </c>
      <c r="L240" s="395">
        <v>0</v>
      </c>
      <c r="M240" s="395">
        <v>0</v>
      </c>
      <c r="N240" s="395">
        <v>0</v>
      </c>
      <c r="O240" s="396">
        <v>0</v>
      </c>
      <c r="P240" s="397">
        <f t="shared" si="5"/>
        <v>0</v>
      </c>
    </row>
    <row r="241" spans="1:16" x14ac:dyDescent="0.2">
      <c r="A241" s="391" t="s">
        <v>744</v>
      </c>
      <c r="B241" s="392" t="s">
        <v>730</v>
      </c>
      <c r="C241" s="392" t="s">
        <v>743</v>
      </c>
      <c r="D241" s="398">
        <v>0</v>
      </c>
      <c r="E241" s="395">
        <v>0</v>
      </c>
      <c r="F241" s="395">
        <v>0</v>
      </c>
      <c r="G241" s="395">
        <v>0</v>
      </c>
      <c r="H241" s="395">
        <v>0</v>
      </c>
      <c r="I241" s="395">
        <v>0</v>
      </c>
      <c r="J241" s="395">
        <v>0</v>
      </c>
      <c r="K241" s="395">
        <v>0</v>
      </c>
      <c r="L241" s="395">
        <v>0</v>
      </c>
      <c r="M241" s="395">
        <v>0</v>
      </c>
      <c r="N241" s="395">
        <v>0</v>
      </c>
      <c r="O241" s="396">
        <v>0</v>
      </c>
      <c r="P241" s="397">
        <f t="shared" si="5"/>
        <v>0</v>
      </c>
    </row>
    <row r="242" spans="1:16" x14ac:dyDescent="0.2">
      <c r="A242" s="391" t="s">
        <v>746</v>
      </c>
      <c r="B242" s="392" t="s">
        <v>730</v>
      </c>
      <c r="C242" s="392" t="s">
        <v>745</v>
      </c>
      <c r="D242" s="398">
        <v>0</v>
      </c>
      <c r="E242" s="395">
        <v>0</v>
      </c>
      <c r="F242" s="395">
        <v>0</v>
      </c>
      <c r="G242" s="395">
        <v>0</v>
      </c>
      <c r="H242" s="395">
        <v>0</v>
      </c>
      <c r="I242" s="395">
        <v>0</v>
      </c>
      <c r="J242" s="395">
        <v>0</v>
      </c>
      <c r="K242" s="395">
        <v>0</v>
      </c>
      <c r="L242" s="395">
        <v>0</v>
      </c>
      <c r="M242" s="395">
        <v>0</v>
      </c>
      <c r="N242" s="395">
        <v>0</v>
      </c>
      <c r="O242" s="396">
        <v>0</v>
      </c>
      <c r="P242" s="397">
        <f t="shared" si="5"/>
        <v>0</v>
      </c>
    </row>
    <row r="243" spans="1:16" x14ac:dyDescent="0.2">
      <c r="A243" s="391" t="s">
        <v>748</v>
      </c>
      <c r="B243" s="392" t="s">
        <v>730</v>
      </c>
      <c r="C243" s="392" t="s">
        <v>747</v>
      </c>
      <c r="D243" s="398">
        <v>0</v>
      </c>
      <c r="E243" s="395">
        <v>0</v>
      </c>
      <c r="F243" s="395">
        <v>0</v>
      </c>
      <c r="G243" s="395">
        <v>0</v>
      </c>
      <c r="H243" s="395">
        <v>0</v>
      </c>
      <c r="I243" s="395">
        <v>0</v>
      </c>
      <c r="J243" s="395">
        <v>0</v>
      </c>
      <c r="K243" s="395">
        <v>0</v>
      </c>
      <c r="L243" s="395">
        <v>0</v>
      </c>
      <c r="M243" s="395">
        <v>0</v>
      </c>
      <c r="N243" s="395">
        <v>0</v>
      </c>
      <c r="O243" s="396">
        <v>0</v>
      </c>
      <c r="P243" s="397">
        <f t="shared" si="5"/>
        <v>0</v>
      </c>
    </row>
    <row r="244" spans="1:16" x14ac:dyDescent="0.2">
      <c r="A244" s="391" t="s">
        <v>750</v>
      </c>
      <c r="B244" s="392" t="s">
        <v>730</v>
      </c>
      <c r="C244" s="392" t="s">
        <v>749</v>
      </c>
      <c r="D244" s="398">
        <v>0</v>
      </c>
      <c r="E244" s="395">
        <v>0</v>
      </c>
      <c r="F244" s="395">
        <v>0</v>
      </c>
      <c r="G244" s="395">
        <v>0</v>
      </c>
      <c r="H244" s="395">
        <v>0</v>
      </c>
      <c r="I244" s="395">
        <v>0</v>
      </c>
      <c r="J244" s="395">
        <v>0</v>
      </c>
      <c r="K244" s="395">
        <v>0</v>
      </c>
      <c r="L244" s="395">
        <v>0</v>
      </c>
      <c r="M244" s="395">
        <v>0</v>
      </c>
      <c r="N244" s="395">
        <v>0</v>
      </c>
      <c r="O244" s="396">
        <v>0</v>
      </c>
      <c r="P244" s="397">
        <f t="shared" si="5"/>
        <v>0</v>
      </c>
    </row>
    <row r="245" spans="1:16" x14ac:dyDescent="0.2">
      <c r="A245" s="391" t="s">
        <v>752</v>
      </c>
      <c r="B245" s="392" t="s">
        <v>730</v>
      </c>
      <c r="C245" s="392" t="s">
        <v>751</v>
      </c>
      <c r="D245" s="398">
        <v>0</v>
      </c>
      <c r="E245" s="395">
        <v>0</v>
      </c>
      <c r="F245" s="395">
        <v>0</v>
      </c>
      <c r="G245" s="395">
        <v>0</v>
      </c>
      <c r="H245" s="395">
        <v>0</v>
      </c>
      <c r="I245" s="395">
        <v>0</v>
      </c>
      <c r="J245" s="395">
        <v>0</v>
      </c>
      <c r="K245" s="395">
        <v>0</v>
      </c>
      <c r="L245" s="395">
        <v>0</v>
      </c>
      <c r="M245" s="395">
        <v>0</v>
      </c>
      <c r="N245" s="395">
        <v>0</v>
      </c>
      <c r="O245" s="396">
        <v>0</v>
      </c>
      <c r="P245" s="397">
        <f t="shared" si="5"/>
        <v>0</v>
      </c>
    </row>
    <row r="246" spans="1:16" x14ac:dyDescent="0.2">
      <c r="A246" s="391" t="s">
        <v>754</v>
      </c>
      <c r="B246" s="392" t="s">
        <v>730</v>
      </c>
      <c r="C246" s="392" t="s">
        <v>753</v>
      </c>
      <c r="D246" s="398">
        <v>0</v>
      </c>
      <c r="E246" s="395">
        <v>0</v>
      </c>
      <c r="F246" s="395">
        <v>0</v>
      </c>
      <c r="G246" s="395">
        <v>0</v>
      </c>
      <c r="H246" s="395">
        <v>0</v>
      </c>
      <c r="I246" s="395">
        <v>0</v>
      </c>
      <c r="J246" s="395">
        <v>0</v>
      </c>
      <c r="K246" s="395">
        <v>0</v>
      </c>
      <c r="L246" s="395">
        <v>0</v>
      </c>
      <c r="M246" s="395">
        <v>0</v>
      </c>
      <c r="N246" s="395">
        <v>0</v>
      </c>
      <c r="O246" s="396">
        <v>0</v>
      </c>
      <c r="P246" s="397">
        <f t="shared" si="5"/>
        <v>0</v>
      </c>
    </row>
    <row r="247" spans="1:16" x14ac:dyDescent="0.2">
      <c r="A247" s="391" t="s">
        <v>756</v>
      </c>
      <c r="B247" s="392" t="s">
        <v>730</v>
      </c>
      <c r="C247" s="392" t="s">
        <v>755</v>
      </c>
      <c r="D247" s="398">
        <v>0</v>
      </c>
      <c r="E247" s="395">
        <v>0</v>
      </c>
      <c r="F247" s="395">
        <v>0</v>
      </c>
      <c r="G247" s="395">
        <v>0</v>
      </c>
      <c r="H247" s="395">
        <v>0</v>
      </c>
      <c r="I247" s="395">
        <v>0</v>
      </c>
      <c r="J247" s="395">
        <v>0</v>
      </c>
      <c r="K247" s="395">
        <v>0</v>
      </c>
      <c r="L247" s="395">
        <v>0</v>
      </c>
      <c r="M247" s="395">
        <v>0</v>
      </c>
      <c r="N247" s="395">
        <v>0</v>
      </c>
      <c r="O247" s="396">
        <v>0</v>
      </c>
      <c r="P247" s="397">
        <f t="shared" si="5"/>
        <v>0</v>
      </c>
    </row>
    <row r="248" spans="1:16" x14ac:dyDescent="0.2">
      <c r="A248" s="391" t="s">
        <v>758</v>
      </c>
      <c r="B248" s="392" t="s">
        <v>730</v>
      </c>
      <c r="C248" s="392" t="s">
        <v>757</v>
      </c>
      <c r="D248" s="398">
        <v>0</v>
      </c>
      <c r="E248" s="395">
        <v>0</v>
      </c>
      <c r="F248" s="395">
        <v>0</v>
      </c>
      <c r="G248" s="395">
        <v>0</v>
      </c>
      <c r="H248" s="395">
        <v>0</v>
      </c>
      <c r="I248" s="395">
        <v>0</v>
      </c>
      <c r="J248" s="395">
        <v>0</v>
      </c>
      <c r="K248" s="395">
        <v>0</v>
      </c>
      <c r="L248" s="395">
        <v>0</v>
      </c>
      <c r="M248" s="395">
        <v>0</v>
      </c>
      <c r="N248" s="395">
        <v>0</v>
      </c>
      <c r="O248" s="396">
        <v>0</v>
      </c>
      <c r="P248" s="397">
        <f t="shared" si="5"/>
        <v>0</v>
      </c>
    </row>
    <row r="249" spans="1:16" x14ac:dyDescent="0.2">
      <c r="A249" s="391" t="s">
        <v>759</v>
      </c>
      <c r="B249" s="392" t="s">
        <v>730</v>
      </c>
      <c r="C249" s="392" t="s">
        <v>730</v>
      </c>
      <c r="D249" s="398">
        <v>0</v>
      </c>
      <c r="E249" s="395">
        <v>0</v>
      </c>
      <c r="F249" s="395">
        <v>0</v>
      </c>
      <c r="G249" s="395">
        <v>0</v>
      </c>
      <c r="H249" s="395">
        <v>0</v>
      </c>
      <c r="I249" s="395">
        <v>0</v>
      </c>
      <c r="J249" s="395">
        <v>0</v>
      </c>
      <c r="K249" s="395">
        <v>0</v>
      </c>
      <c r="L249" s="395">
        <v>0</v>
      </c>
      <c r="M249" s="395">
        <v>0</v>
      </c>
      <c r="N249" s="395">
        <v>0</v>
      </c>
      <c r="O249" s="396">
        <v>0</v>
      </c>
      <c r="P249" s="397">
        <f t="shared" si="5"/>
        <v>0</v>
      </c>
    </row>
    <row r="250" spans="1:16" x14ac:dyDescent="0.2">
      <c r="A250" s="391" t="s">
        <v>761</v>
      </c>
      <c r="B250" s="392" t="s">
        <v>730</v>
      </c>
      <c r="C250" s="392" t="s">
        <v>760</v>
      </c>
      <c r="D250" s="398">
        <v>0</v>
      </c>
      <c r="E250" s="395">
        <v>0</v>
      </c>
      <c r="F250" s="395">
        <v>0</v>
      </c>
      <c r="G250" s="395">
        <v>0</v>
      </c>
      <c r="H250" s="395">
        <v>0</v>
      </c>
      <c r="I250" s="395">
        <v>0</v>
      </c>
      <c r="J250" s="395">
        <v>0</v>
      </c>
      <c r="K250" s="395">
        <v>0</v>
      </c>
      <c r="L250" s="395">
        <v>0</v>
      </c>
      <c r="M250" s="395">
        <v>0</v>
      </c>
      <c r="N250" s="395">
        <v>0</v>
      </c>
      <c r="O250" s="396">
        <v>0</v>
      </c>
      <c r="P250" s="397">
        <f t="shared" si="5"/>
        <v>0</v>
      </c>
    </row>
    <row r="251" spans="1:16" x14ac:dyDescent="0.2">
      <c r="A251" s="391" t="s">
        <v>764</v>
      </c>
      <c r="B251" s="392" t="s">
        <v>762</v>
      </c>
      <c r="C251" s="392" t="s">
        <v>763</v>
      </c>
      <c r="D251" s="398">
        <v>0</v>
      </c>
      <c r="E251" s="395">
        <v>0</v>
      </c>
      <c r="F251" s="395">
        <v>0</v>
      </c>
      <c r="G251" s="395">
        <v>0</v>
      </c>
      <c r="H251" s="395">
        <v>0</v>
      </c>
      <c r="I251" s="395">
        <v>0</v>
      </c>
      <c r="J251" s="395">
        <v>0</v>
      </c>
      <c r="K251" s="395">
        <v>0</v>
      </c>
      <c r="L251" s="395">
        <v>0</v>
      </c>
      <c r="M251" s="395">
        <v>0</v>
      </c>
      <c r="N251" s="395">
        <v>0</v>
      </c>
      <c r="O251" s="396">
        <v>0</v>
      </c>
      <c r="P251" s="397">
        <f t="shared" si="5"/>
        <v>0</v>
      </c>
    </row>
    <row r="252" spans="1:16" x14ac:dyDescent="0.2">
      <c r="A252" s="391" t="s">
        <v>766</v>
      </c>
      <c r="B252" s="392" t="s">
        <v>762</v>
      </c>
      <c r="C252" s="392" t="s">
        <v>765</v>
      </c>
      <c r="D252" s="398">
        <v>0</v>
      </c>
      <c r="E252" s="395">
        <v>0</v>
      </c>
      <c r="F252" s="395">
        <v>0</v>
      </c>
      <c r="G252" s="395">
        <v>0</v>
      </c>
      <c r="H252" s="395">
        <v>0</v>
      </c>
      <c r="I252" s="395">
        <v>0</v>
      </c>
      <c r="J252" s="395">
        <v>0</v>
      </c>
      <c r="K252" s="395">
        <v>0</v>
      </c>
      <c r="L252" s="395">
        <v>0</v>
      </c>
      <c r="M252" s="395">
        <v>0</v>
      </c>
      <c r="N252" s="395">
        <v>0</v>
      </c>
      <c r="O252" s="396">
        <v>0</v>
      </c>
      <c r="P252" s="397">
        <f t="shared" si="5"/>
        <v>0</v>
      </c>
    </row>
    <row r="253" spans="1:16" x14ac:dyDescent="0.2">
      <c r="A253" s="391" t="s">
        <v>768</v>
      </c>
      <c r="B253" s="392" t="s">
        <v>762</v>
      </c>
      <c r="C253" s="392" t="s">
        <v>767</v>
      </c>
      <c r="D253" s="398">
        <v>0</v>
      </c>
      <c r="E253" s="395">
        <v>0</v>
      </c>
      <c r="F253" s="395">
        <v>0</v>
      </c>
      <c r="G253" s="395">
        <v>0</v>
      </c>
      <c r="H253" s="395">
        <v>0</v>
      </c>
      <c r="I253" s="395">
        <v>0</v>
      </c>
      <c r="J253" s="395">
        <v>0</v>
      </c>
      <c r="K253" s="395">
        <v>0</v>
      </c>
      <c r="L253" s="395">
        <v>0</v>
      </c>
      <c r="M253" s="395">
        <v>0</v>
      </c>
      <c r="N253" s="395">
        <v>0</v>
      </c>
      <c r="O253" s="396">
        <v>0</v>
      </c>
      <c r="P253" s="397">
        <f t="shared" si="5"/>
        <v>0</v>
      </c>
    </row>
    <row r="254" spans="1:16" x14ac:dyDescent="0.2">
      <c r="A254" s="391" t="s">
        <v>770</v>
      </c>
      <c r="B254" s="392" t="s">
        <v>762</v>
      </c>
      <c r="C254" s="392" t="s">
        <v>769</v>
      </c>
      <c r="D254" s="398">
        <v>0</v>
      </c>
      <c r="E254" s="395">
        <v>0</v>
      </c>
      <c r="F254" s="395">
        <v>0</v>
      </c>
      <c r="G254" s="395">
        <v>0</v>
      </c>
      <c r="H254" s="395">
        <v>0</v>
      </c>
      <c r="I254" s="395">
        <v>0</v>
      </c>
      <c r="J254" s="395">
        <v>0</v>
      </c>
      <c r="K254" s="395">
        <v>0</v>
      </c>
      <c r="L254" s="395">
        <v>0</v>
      </c>
      <c r="M254" s="395">
        <v>0</v>
      </c>
      <c r="N254" s="395">
        <v>0</v>
      </c>
      <c r="O254" s="396">
        <v>0</v>
      </c>
      <c r="P254" s="397">
        <f t="shared" si="5"/>
        <v>0</v>
      </c>
    </row>
    <row r="255" spans="1:16" x14ac:dyDescent="0.2">
      <c r="A255" s="391" t="s">
        <v>772</v>
      </c>
      <c r="B255" s="392" t="s">
        <v>762</v>
      </c>
      <c r="C255" s="392" t="s">
        <v>771</v>
      </c>
      <c r="D255" s="398">
        <v>0</v>
      </c>
      <c r="E255" s="395">
        <v>0</v>
      </c>
      <c r="F255" s="395">
        <v>0</v>
      </c>
      <c r="G255" s="395">
        <v>0</v>
      </c>
      <c r="H255" s="395">
        <v>0</v>
      </c>
      <c r="I255" s="395">
        <v>0</v>
      </c>
      <c r="J255" s="395">
        <v>0</v>
      </c>
      <c r="K255" s="395">
        <v>0</v>
      </c>
      <c r="L255" s="395">
        <v>0</v>
      </c>
      <c r="M255" s="395">
        <v>0</v>
      </c>
      <c r="N255" s="395">
        <v>0</v>
      </c>
      <c r="O255" s="396">
        <v>0</v>
      </c>
      <c r="P255" s="397">
        <f t="shared" si="5"/>
        <v>0</v>
      </c>
    </row>
    <row r="256" spans="1:16" x14ac:dyDescent="0.2">
      <c r="A256" s="391" t="s">
        <v>774</v>
      </c>
      <c r="B256" s="392" t="s">
        <v>762</v>
      </c>
      <c r="C256" s="392" t="s">
        <v>773</v>
      </c>
      <c r="D256" s="398">
        <v>0</v>
      </c>
      <c r="E256" s="395">
        <v>0</v>
      </c>
      <c r="F256" s="395">
        <v>0</v>
      </c>
      <c r="G256" s="395">
        <v>0</v>
      </c>
      <c r="H256" s="395">
        <v>0</v>
      </c>
      <c r="I256" s="395">
        <v>0</v>
      </c>
      <c r="J256" s="395">
        <v>0</v>
      </c>
      <c r="K256" s="395">
        <v>0</v>
      </c>
      <c r="L256" s="395">
        <v>0</v>
      </c>
      <c r="M256" s="395">
        <v>0</v>
      </c>
      <c r="N256" s="395">
        <v>0</v>
      </c>
      <c r="O256" s="396">
        <v>0</v>
      </c>
      <c r="P256" s="397">
        <f t="shared" si="5"/>
        <v>0</v>
      </c>
    </row>
    <row r="257" spans="1:16" x14ac:dyDescent="0.2">
      <c r="A257" s="391" t="s">
        <v>776</v>
      </c>
      <c r="B257" s="392" t="s">
        <v>762</v>
      </c>
      <c r="C257" s="392" t="s">
        <v>775</v>
      </c>
      <c r="D257" s="398">
        <v>0</v>
      </c>
      <c r="E257" s="395">
        <v>0</v>
      </c>
      <c r="F257" s="395">
        <v>0</v>
      </c>
      <c r="G257" s="395">
        <v>0</v>
      </c>
      <c r="H257" s="395">
        <v>0</v>
      </c>
      <c r="I257" s="395">
        <v>0</v>
      </c>
      <c r="J257" s="395">
        <v>0</v>
      </c>
      <c r="K257" s="395">
        <v>0</v>
      </c>
      <c r="L257" s="395">
        <v>0</v>
      </c>
      <c r="M257" s="395">
        <v>0</v>
      </c>
      <c r="N257" s="395">
        <v>0</v>
      </c>
      <c r="O257" s="396">
        <v>0</v>
      </c>
      <c r="P257" s="397">
        <f t="shared" si="5"/>
        <v>0</v>
      </c>
    </row>
    <row r="258" spans="1:16" x14ac:dyDescent="0.2">
      <c r="A258" s="391" t="s">
        <v>778</v>
      </c>
      <c r="B258" s="392" t="s">
        <v>762</v>
      </c>
      <c r="C258" s="392" t="s">
        <v>777</v>
      </c>
      <c r="D258" s="398">
        <v>0</v>
      </c>
      <c r="E258" s="395">
        <v>0</v>
      </c>
      <c r="F258" s="395">
        <v>0</v>
      </c>
      <c r="G258" s="395">
        <v>0</v>
      </c>
      <c r="H258" s="395">
        <v>0</v>
      </c>
      <c r="I258" s="395">
        <v>0</v>
      </c>
      <c r="J258" s="395">
        <v>0</v>
      </c>
      <c r="K258" s="395">
        <v>0</v>
      </c>
      <c r="L258" s="395">
        <v>0</v>
      </c>
      <c r="M258" s="395">
        <v>0</v>
      </c>
      <c r="N258" s="395">
        <v>0</v>
      </c>
      <c r="O258" s="396">
        <v>0</v>
      </c>
      <c r="P258" s="397">
        <f t="shared" si="5"/>
        <v>0</v>
      </c>
    </row>
    <row r="259" spans="1:16" x14ac:dyDescent="0.2">
      <c r="A259" s="391" t="s">
        <v>780</v>
      </c>
      <c r="B259" s="392" t="s">
        <v>762</v>
      </c>
      <c r="C259" s="392" t="s">
        <v>779</v>
      </c>
      <c r="D259" s="398">
        <v>0</v>
      </c>
      <c r="E259" s="395">
        <v>0</v>
      </c>
      <c r="F259" s="395">
        <v>0</v>
      </c>
      <c r="G259" s="395">
        <v>0</v>
      </c>
      <c r="H259" s="395">
        <v>0</v>
      </c>
      <c r="I259" s="395">
        <v>0</v>
      </c>
      <c r="J259" s="395">
        <v>0</v>
      </c>
      <c r="K259" s="395">
        <v>0</v>
      </c>
      <c r="L259" s="395">
        <v>0</v>
      </c>
      <c r="M259" s="395">
        <v>0</v>
      </c>
      <c r="N259" s="395">
        <v>0</v>
      </c>
      <c r="O259" s="396">
        <v>0</v>
      </c>
      <c r="P259" s="397">
        <f t="shared" si="5"/>
        <v>0</v>
      </c>
    </row>
    <row r="260" spans="1:16" x14ac:dyDescent="0.2">
      <c r="A260" s="391" t="s">
        <v>782</v>
      </c>
      <c r="B260" s="392" t="s">
        <v>762</v>
      </c>
      <c r="C260" s="392" t="s">
        <v>781</v>
      </c>
      <c r="D260" s="398">
        <v>0</v>
      </c>
      <c r="E260" s="395">
        <v>0</v>
      </c>
      <c r="F260" s="395">
        <v>0</v>
      </c>
      <c r="G260" s="395">
        <v>0</v>
      </c>
      <c r="H260" s="395">
        <v>0</v>
      </c>
      <c r="I260" s="395">
        <v>0</v>
      </c>
      <c r="J260" s="395">
        <v>0</v>
      </c>
      <c r="K260" s="395">
        <v>0</v>
      </c>
      <c r="L260" s="395">
        <v>0</v>
      </c>
      <c r="M260" s="395">
        <v>0</v>
      </c>
      <c r="N260" s="395">
        <v>0</v>
      </c>
      <c r="O260" s="396">
        <v>0</v>
      </c>
      <c r="P260" s="397">
        <f t="shared" si="5"/>
        <v>0</v>
      </c>
    </row>
    <row r="261" spans="1:16" x14ac:dyDescent="0.2">
      <c r="A261" s="391" t="s">
        <v>784</v>
      </c>
      <c r="B261" s="392" t="s">
        <v>762</v>
      </c>
      <c r="C261" s="392" t="s">
        <v>783</v>
      </c>
      <c r="D261" s="398">
        <v>0</v>
      </c>
      <c r="E261" s="395">
        <v>0</v>
      </c>
      <c r="F261" s="395">
        <v>0</v>
      </c>
      <c r="G261" s="395">
        <v>0</v>
      </c>
      <c r="H261" s="395">
        <v>0</v>
      </c>
      <c r="I261" s="395">
        <v>0</v>
      </c>
      <c r="J261" s="395">
        <v>0</v>
      </c>
      <c r="K261" s="395">
        <v>0</v>
      </c>
      <c r="L261" s="395">
        <v>0</v>
      </c>
      <c r="M261" s="395">
        <v>0</v>
      </c>
      <c r="N261" s="395">
        <v>0</v>
      </c>
      <c r="O261" s="396">
        <v>0</v>
      </c>
      <c r="P261" s="397">
        <f t="shared" si="5"/>
        <v>0</v>
      </c>
    </row>
    <row r="262" spans="1:16" x14ac:dyDescent="0.2">
      <c r="A262" s="391" t="s">
        <v>786</v>
      </c>
      <c r="B262" s="392" t="s">
        <v>762</v>
      </c>
      <c r="C262" s="392" t="s">
        <v>785</v>
      </c>
      <c r="D262" s="398">
        <v>0</v>
      </c>
      <c r="E262" s="395">
        <v>0</v>
      </c>
      <c r="F262" s="395">
        <v>0</v>
      </c>
      <c r="G262" s="395">
        <v>0</v>
      </c>
      <c r="H262" s="395">
        <v>0</v>
      </c>
      <c r="I262" s="395">
        <v>0</v>
      </c>
      <c r="J262" s="395">
        <v>0</v>
      </c>
      <c r="K262" s="395">
        <v>0</v>
      </c>
      <c r="L262" s="395">
        <v>0</v>
      </c>
      <c r="M262" s="395">
        <v>0</v>
      </c>
      <c r="N262" s="395">
        <v>0</v>
      </c>
      <c r="O262" s="396">
        <v>0</v>
      </c>
      <c r="P262" s="397">
        <f t="shared" si="5"/>
        <v>0</v>
      </c>
    </row>
    <row r="263" spans="1:16" x14ac:dyDescent="0.2">
      <c r="A263" s="391" t="s">
        <v>788</v>
      </c>
      <c r="B263" s="392" t="s">
        <v>762</v>
      </c>
      <c r="C263" s="392" t="s">
        <v>787</v>
      </c>
      <c r="D263" s="398">
        <v>0</v>
      </c>
      <c r="E263" s="395">
        <v>0</v>
      </c>
      <c r="F263" s="395">
        <v>0</v>
      </c>
      <c r="G263" s="395">
        <v>0</v>
      </c>
      <c r="H263" s="395">
        <v>0</v>
      </c>
      <c r="I263" s="395">
        <v>0</v>
      </c>
      <c r="J263" s="395">
        <v>0</v>
      </c>
      <c r="K263" s="395">
        <v>0</v>
      </c>
      <c r="L263" s="395">
        <v>0</v>
      </c>
      <c r="M263" s="395">
        <v>0</v>
      </c>
      <c r="N263" s="395">
        <v>0</v>
      </c>
      <c r="O263" s="396">
        <v>0</v>
      </c>
      <c r="P263" s="397">
        <f t="shared" si="5"/>
        <v>0</v>
      </c>
    </row>
    <row r="264" spans="1:16" x14ac:dyDescent="0.2">
      <c r="A264" s="391" t="s">
        <v>790</v>
      </c>
      <c r="B264" s="392" t="s">
        <v>762</v>
      </c>
      <c r="C264" s="392" t="s">
        <v>789</v>
      </c>
      <c r="D264" s="398">
        <v>0</v>
      </c>
      <c r="E264" s="395">
        <v>0</v>
      </c>
      <c r="F264" s="395">
        <v>0</v>
      </c>
      <c r="G264" s="395">
        <v>0</v>
      </c>
      <c r="H264" s="395">
        <v>0</v>
      </c>
      <c r="I264" s="395">
        <v>0</v>
      </c>
      <c r="J264" s="395">
        <v>0</v>
      </c>
      <c r="K264" s="395">
        <v>0</v>
      </c>
      <c r="L264" s="395">
        <v>0</v>
      </c>
      <c r="M264" s="395">
        <v>0</v>
      </c>
      <c r="N264" s="395">
        <v>0</v>
      </c>
      <c r="O264" s="396">
        <v>0</v>
      </c>
      <c r="P264" s="397">
        <f t="shared" si="5"/>
        <v>0</v>
      </c>
    </row>
    <row r="265" spans="1:16" x14ac:dyDescent="0.2">
      <c r="A265" s="391" t="s">
        <v>792</v>
      </c>
      <c r="B265" s="392" t="s">
        <v>762</v>
      </c>
      <c r="C265" s="392" t="s">
        <v>791</v>
      </c>
      <c r="D265" s="398">
        <v>0</v>
      </c>
      <c r="E265" s="395">
        <v>0</v>
      </c>
      <c r="F265" s="395">
        <v>0</v>
      </c>
      <c r="G265" s="395">
        <v>0</v>
      </c>
      <c r="H265" s="395">
        <v>0</v>
      </c>
      <c r="I265" s="395">
        <v>0</v>
      </c>
      <c r="J265" s="395">
        <v>0</v>
      </c>
      <c r="K265" s="395">
        <v>0</v>
      </c>
      <c r="L265" s="395">
        <v>0</v>
      </c>
      <c r="M265" s="395">
        <v>0</v>
      </c>
      <c r="N265" s="395">
        <v>0</v>
      </c>
      <c r="O265" s="396">
        <v>0</v>
      </c>
      <c r="P265" s="397">
        <f t="shared" si="5"/>
        <v>0</v>
      </c>
    </row>
    <row r="266" spans="1:16" x14ac:dyDescent="0.2">
      <c r="A266" s="391" t="s">
        <v>794</v>
      </c>
      <c r="B266" s="392" t="s">
        <v>762</v>
      </c>
      <c r="C266" s="392" t="s">
        <v>793</v>
      </c>
      <c r="D266" s="398">
        <v>0</v>
      </c>
      <c r="E266" s="395">
        <v>0</v>
      </c>
      <c r="F266" s="395">
        <v>0</v>
      </c>
      <c r="G266" s="395">
        <v>0</v>
      </c>
      <c r="H266" s="395">
        <v>0</v>
      </c>
      <c r="I266" s="395">
        <v>0</v>
      </c>
      <c r="J266" s="395">
        <v>0</v>
      </c>
      <c r="K266" s="395">
        <v>0</v>
      </c>
      <c r="L266" s="395">
        <v>0</v>
      </c>
      <c r="M266" s="395">
        <v>0</v>
      </c>
      <c r="N266" s="395">
        <v>0</v>
      </c>
      <c r="O266" s="396">
        <v>0</v>
      </c>
      <c r="P266" s="397">
        <f t="shared" si="5"/>
        <v>0</v>
      </c>
    </row>
    <row r="267" spans="1:16" x14ac:dyDescent="0.2">
      <c r="A267" s="391" t="s">
        <v>796</v>
      </c>
      <c r="B267" s="392" t="s">
        <v>762</v>
      </c>
      <c r="C267" s="392" t="s">
        <v>795</v>
      </c>
      <c r="D267" s="398">
        <v>0</v>
      </c>
      <c r="E267" s="395">
        <v>0</v>
      </c>
      <c r="F267" s="395">
        <v>0</v>
      </c>
      <c r="G267" s="395">
        <v>0</v>
      </c>
      <c r="H267" s="395">
        <v>0</v>
      </c>
      <c r="I267" s="395">
        <v>0</v>
      </c>
      <c r="J267" s="395">
        <v>0</v>
      </c>
      <c r="K267" s="395">
        <v>0</v>
      </c>
      <c r="L267" s="395">
        <v>0</v>
      </c>
      <c r="M267" s="395">
        <v>0</v>
      </c>
      <c r="N267" s="395">
        <v>0</v>
      </c>
      <c r="O267" s="396">
        <v>0</v>
      </c>
      <c r="P267" s="397">
        <f t="shared" si="5"/>
        <v>0</v>
      </c>
    </row>
    <row r="268" spans="1:16" x14ac:dyDescent="0.2">
      <c r="A268" s="391" t="s">
        <v>798</v>
      </c>
      <c r="B268" s="392" t="s">
        <v>762</v>
      </c>
      <c r="C268" s="392" t="s">
        <v>797</v>
      </c>
      <c r="D268" s="398">
        <v>0</v>
      </c>
      <c r="E268" s="395">
        <v>0</v>
      </c>
      <c r="F268" s="395">
        <v>0</v>
      </c>
      <c r="G268" s="395">
        <v>0</v>
      </c>
      <c r="H268" s="395">
        <v>0</v>
      </c>
      <c r="I268" s="395">
        <v>0</v>
      </c>
      <c r="J268" s="395">
        <v>0</v>
      </c>
      <c r="K268" s="395">
        <v>0</v>
      </c>
      <c r="L268" s="395">
        <v>0</v>
      </c>
      <c r="M268" s="395">
        <v>0</v>
      </c>
      <c r="N268" s="395">
        <v>0</v>
      </c>
      <c r="O268" s="396">
        <v>0</v>
      </c>
      <c r="P268" s="397">
        <f t="shared" si="5"/>
        <v>0</v>
      </c>
    </row>
    <row r="269" spans="1:16" x14ac:dyDescent="0.2">
      <c r="A269" s="391" t="s">
        <v>800</v>
      </c>
      <c r="B269" s="392" t="s">
        <v>762</v>
      </c>
      <c r="C269" s="392" t="s">
        <v>799</v>
      </c>
      <c r="D269" s="398">
        <v>0</v>
      </c>
      <c r="E269" s="395">
        <v>0</v>
      </c>
      <c r="F269" s="395">
        <v>0</v>
      </c>
      <c r="G269" s="395">
        <v>0</v>
      </c>
      <c r="H269" s="395">
        <v>0</v>
      </c>
      <c r="I269" s="395">
        <v>0</v>
      </c>
      <c r="J269" s="395">
        <v>0</v>
      </c>
      <c r="K269" s="395">
        <v>0</v>
      </c>
      <c r="L269" s="395">
        <v>0</v>
      </c>
      <c r="M269" s="395">
        <v>0</v>
      </c>
      <c r="N269" s="395">
        <v>0</v>
      </c>
      <c r="O269" s="396">
        <v>0</v>
      </c>
      <c r="P269" s="397">
        <f t="shared" ref="P269:P273" si="6">SUM(D269:O269)</f>
        <v>0</v>
      </c>
    </row>
    <row r="270" spans="1:16" x14ac:dyDescent="0.2">
      <c r="A270" s="391" t="s">
        <v>802</v>
      </c>
      <c r="B270" s="392" t="s">
        <v>762</v>
      </c>
      <c r="C270" s="392" t="s">
        <v>801</v>
      </c>
      <c r="D270" s="398">
        <v>0</v>
      </c>
      <c r="E270" s="395">
        <v>0</v>
      </c>
      <c r="F270" s="395">
        <v>0</v>
      </c>
      <c r="G270" s="395">
        <v>0</v>
      </c>
      <c r="H270" s="395">
        <v>0</v>
      </c>
      <c r="I270" s="395">
        <v>0</v>
      </c>
      <c r="J270" s="395">
        <v>0</v>
      </c>
      <c r="K270" s="395">
        <v>0</v>
      </c>
      <c r="L270" s="395">
        <v>0</v>
      </c>
      <c r="M270" s="395">
        <v>0</v>
      </c>
      <c r="N270" s="395">
        <v>0</v>
      </c>
      <c r="O270" s="396">
        <v>0</v>
      </c>
      <c r="P270" s="397">
        <f t="shared" si="6"/>
        <v>0</v>
      </c>
    </row>
    <row r="271" spans="1:16" x14ac:dyDescent="0.2">
      <c r="A271" s="391" t="s">
        <v>804</v>
      </c>
      <c r="B271" s="392" t="s">
        <v>762</v>
      </c>
      <c r="C271" s="392" t="s">
        <v>803</v>
      </c>
      <c r="D271" s="398">
        <v>0</v>
      </c>
      <c r="E271" s="395">
        <v>0</v>
      </c>
      <c r="F271" s="395">
        <v>0</v>
      </c>
      <c r="G271" s="395">
        <v>0</v>
      </c>
      <c r="H271" s="395">
        <v>0</v>
      </c>
      <c r="I271" s="395">
        <v>0</v>
      </c>
      <c r="J271" s="395">
        <v>0</v>
      </c>
      <c r="K271" s="395">
        <v>0</v>
      </c>
      <c r="L271" s="395">
        <v>0</v>
      </c>
      <c r="M271" s="395">
        <v>0</v>
      </c>
      <c r="N271" s="395">
        <v>0</v>
      </c>
      <c r="O271" s="396">
        <v>0</v>
      </c>
      <c r="P271" s="397">
        <f t="shared" si="6"/>
        <v>0</v>
      </c>
    </row>
    <row r="272" spans="1:16" x14ac:dyDescent="0.2">
      <c r="A272" s="391" t="s">
        <v>806</v>
      </c>
      <c r="B272" s="392" t="s">
        <v>762</v>
      </c>
      <c r="C272" s="392" t="s">
        <v>805</v>
      </c>
      <c r="D272" s="398">
        <v>0</v>
      </c>
      <c r="E272" s="395">
        <v>0</v>
      </c>
      <c r="F272" s="395">
        <v>0</v>
      </c>
      <c r="G272" s="395">
        <v>0</v>
      </c>
      <c r="H272" s="395">
        <v>0</v>
      </c>
      <c r="I272" s="395">
        <v>0</v>
      </c>
      <c r="J272" s="395">
        <v>0</v>
      </c>
      <c r="K272" s="395">
        <v>0</v>
      </c>
      <c r="L272" s="395">
        <v>0</v>
      </c>
      <c r="M272" s="395">
        <v>0</v>
      </c>
      <c r="N272" s="395">
        <v>0</v>
      </c>
      <c r="O272" s="396">
        <v>0</v>
      </c>
      <c r="P272" s="397">
        <f t="shared" si="6"/>
        <v>0</v>
      </c>
    </row>
    <row r="273" spans="1:16" x14ac:dyDescent="0.2">
      <c r="A273" s="391" t="s">
        <v>807</v>
      </c>
      <c r="B273" s="392" t="s">
        <v>762</v>
      </c>
      <c r="C273" s="392" t="s">
        <v>762</v>
      </c>
      <c r="D273" s="398">
        <v>0</v>
      </c>
      <c r="E273" s="395">
        <v>0</v>
      </c>
      <c r="F273" s="395">
        <v>0</v>
      </c>
      <c r="G273" s="395">
        <v>0</v>
      </c>
      <c r="H273" s="395">
        <v>0</v>
      </c>
      <c r="I273" s="395">
        <v>0</v>
      </c>
      <c r="J273" s="395">
        <v>0</v>
      </c>
      <c r="K273" s="395">
        <v>0</v>
      </c>
      <c r="L273" s="395">
        <v>0</v>
      </c>
      <c r="M273" s="395">
        <v>0</v>
      </c>
      <c r="N273" s="395">
        <v>0</v>
      </c>
      <c r="O273" s="396">
        <v>0</v>
      </c>
      <c r="P273" s="397">
        <f t="shared" si="6"/>
        <v>0</v>
      </c>
    </row>
    <row r="275" spans="1:16" x14ac:dyDescent="0.2">
      <c r="A275" s="730" t="s">
        <v>810</v>
      </c>
      <c r="B275" s="730"/>
      <c r="C275" s="730"/>
      <c r="D275" s="402">
        <f t="shared" ref="D275:O275" si="7">SUM(D12:D273)</f>
        <v>0</v>
      </c>
      <c r="E275" s="402">
        <f t="shared" si="7"/>
        <v>0</v>
      </c>
      <c r="F275" s="402">
        <f t="shared" si="7"/>
        <v>0</v>
      </c>
      <c r="G275" s="402">
        <f t="shared" si="7"/>
        <v>0</v>
      </c>
      <c r="H275" s="402">
        <f t="shared" si="7"/>
        <v>0</v>
      </c>
      <c r="I275" s="402">
        <f t="shared" si="7"/>
        <v>0</v>
      </c>
      <c r="J275" s="402">
        <f t="shared" si="7"/>
        <v>0</v>
      </c>
      <c r="K275" s="402">
        <f t="shared" si="7"/>
        <v>0</v>
      </c>
      <c r="L275" s="402">
        <f t="shared" si="7"/>
        <v>0</v>
      </c>
      <c r="M275" s="402">
        <f t="shared" si="7"/>
        <v>0</v>
      </c>
      <c r="N275" s="402">
        <f t="shared" si="7"/>
        <v>0</v>
      </c>
      <c r="O275" s="402">
        <f t="shared" si="7"/>
        <v>0</v>
      </c>
      <c r="P275" s="397">
        <f>SUM(D275:O275)</f>
        <v>0</v>
      </c>
    </row>
  </sheetData>
  <mergeCells count="8">
    <mergeCell ref="A1:O1"/>
    <mergeCell ref="A275:C275"/>
    <mergeCell ref="A2:O2"/>
    <mergeCell ref="A4:C4"/>
    <mergeCell ref="A5:C5"/>
    <mergeCell ref="A6:C6"/>
    <mergeCell ref="A7:C7"/>
    <mergeCell ref="A8:C8"/>
  </mergeCells>
  <conditionalFormatting sqref="A12:A273">
    <cfRule type="duplicateValues" dxfId="3" priority="1"/>
  </conditionalFormatting>
  <printOptions horizontalCentered="1"/>
  <pageMargins left="0.59055118110236227" right="0.59055118110236227" top="0.56000000000000005" bottom="0.33" header="0" footer="0"/>
  <pageSetup scale="16" orientation="landscape" r:id="rId1"/>
  <headerFooter>
    <oddFooter>Página &amp;P&amp;R&amp;A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7" tint="0.59999389629810485"/>
  </sheetPr>
  <dimension ref="A1:Q45"/>
  <sheetViews>
    <sheetView workbookViewId="0">
      <pane ySplit="12" topLeftCell="A13" activePane="bottomLeft" state="frozen"/>
      <selection activeCell="A3" sqref="A3"/>
      <selection pane="bottomLeft" activeCell="H41" sqref="H41"/>
    </sheetView>
  </sheetViews>
  <sheetFormatPr baseColWidth="10" defaultRowHeight="12.75" x14ac:dyDescent="0.2"/>
  <cols>
    <col min="1" max="1" width="50" style="16" bestFit="1" customWidth="1"/>
    <col min="2" max="2" width="10.5703125" style="437" customWidth="1"/>
    <col min="3" max="3" width="13.85546875" style="16" bestFit="1" customWidth="1"/>
    <col min="4" max="4" width="9.85546875" style="16" bestFit="1" customWidth="1"/>
    <col min="5" max="16" width="4.7109375" style="16" bestFit="1" customWidth="1"/>
    <col min="17" max="17" width="7.28515625" style="336" bestFit="1" customWidth="1"/>
    <col min="18" max="16384" width="11.42578125" style="16"/>
  </cols>
  <sheetData>
    <row r="1" spans="1:17" ht="15" x14ac:dyDescent="0.25">
      <c r="A1" s="729" t="str">
        <f>"Empresa "&amp; Datos_Generales!D3</f>
        <v xml:space="preserve">Empresa </v>
      </c>
      <c r="B1" s="729"/>
      <c r="C1" s="729"/>
      <c r="D1" s="729"/>
      <c r="E1" s="729"/>
      <c r="F1" s="729"/>
      <c r="G1" s="729"/>
      <c r="H1" s="729"/>
      <c r="I1" s="729"/>
      <c r="J1" s="729"/>
      <c r="K1" s="729"/>
      <c r="L1" s="729"/>
      <c r="M1" s="729"/>
      <c r="N1" s="729"/>
      <c r="O1" s="729"/>
      <c r="P1" s="729"/>
      <c r="Q1" s="729"/>
    </row>
    <row r="2" spans="1:17" ht="15" x14ac:dyDescent="0.25">
      <c r="A2" s="729" t="str">
        <f>"Cuadro No 12: Energía de Comercializadores Clasficada por Municipio, " &amp; Datos_Generales!D4</f>
        <v xml:space="preserve">Cuadro No 12: Energía de Comercializadores Clasficada por Municipio, </v>
      </c>
      <c r="B2" s="729"/>
      <c r="C2" s="729"/>
      <c r="D2" s="729"/>
      <c r="E2" s="729"/>
      <c r="F2" s="729"/>
      <c r="G2" s="729"/>
      <c r="H2" s="729"/>
      <c r="I2" s="729"/>
      <c r="J2" s="729"/>
      <c r="K2" s="729"/>
      <c r="L2" s="729"/>
      <c r="M2" s="729"/>
      <c r="N2" s="729"/>
      <c r="O2" s="729"/>
      <c r="P2" s="729"/>
      <c r="Q2" s="729"/>
    </row>
    <row r="3" spans="1:17" ht="15" x14ac:dyDescent="0.25">
      <c r="A3" s="404"/>
      <c r="B3" s="431"/>
      <c r="C3" s="404"/>
      <c r="D3" s="404"/>
      <c r="E3" s="404"/>
      <c r="F3" s="404"/>
      <c r="G3" s="404"/>
      <c r="H3" s="404"/>
      <c r="I3" s="404"/>
      <c r="J3" s="404"/>
      <c r="K3" s="404"/>
      <c r="L3" s="404"/>
      <c r="M3" s="404"/>
      <c r="N3" s="363"/>
      <c r="O3" s="363"/>
      <c r="P3" s="363"/>
    </row>
    <row r="4" spans="1:17" ht="15" x14ac:dyDescent="0.25">
      <c r="A4" s="405" t="str">
        <f>"Energía de Comercializadores por tipo de Servicio "&amp; Datos_Generales!D3</f>
        <v xml:space="preserve">Energía de Comercializadores por tipo de Servicio </v>
      </c>
      <c r="B4" s="432"/>
      <c r="C4" s="405"/>
      <c r="D4" s="405"/>
      <c r="E4" s="405"/>
      <c r="F4" s="405"/>
      <c r="G4" s="405"/>
      <c r="H4" s="405"/>
      <c r="I4" s="405"/>
      <c r="J4" s="405"/>
      <c r="K4" s="405"/>
      <c r="L4" s="405"/>
      <c r="M4" s="405"/>
      <c r="N4" s="363"/>
      <c r="O4" s="363"/>
      <c r="P4" s="363"/>
    </row>
    <row r="5" spans="1:17" x14ac:dyDescent="0.2">
      <c r="A5" s="731" t="s">
        <v>33</v>
      </c>
      <c r="B5" s="731"/>
      <c r="C5" s="731"/>
      <c r="D5" s="731"/>
      <c r="E5" s="253" t="s">
        <v>266</v>
      </c>
      <c r="F5" s="253" t="s">
        <v>267</v>
      </c>
      <c r="G5" s="253" t="s">
        <v>268</v>
      </c>
      <c r="H5" s="253" t="s">
        <v>269</v>
      </c>
      <c r="I5" s="253" t="s">
        <v>270</v>
      </c>
      <c r="J5" s="253" t="s">
        <v>271</v>
      </c>
      <c r="K5" s="253" t="s">
        <v>272</v>
      </c>
      <c r="L5" s="253" t="s">
        <v>273</v>
      </c>
      <c r="M5" s="253" t="s">
        <v>274</v>
      </c>
      <c r="N5" s="253" t="s">
        <v>275</v>
      </c>
      <c r="O5" s="253" t="s">
        <v>276</v>
      </c>
      <c r="P5" s="253" t="s">
        <v>277</v>
      </c>
      <c r="Q5" s="406" t="s">
        <v>19</v>
      </c>
    </row>
    <row r="6" spans="1:17" x14ac:dyDescent="0.2">
      <c r="A6" s="732" t="s">
        <v>148</v>
      </c>
      <c r="B6" s="732"/>
      <c r="C6" s="732"/>
      <c r="D6" s="732"/>
      <c r="E6" s="407">
        <v>0</v>
      </c>
      <c r="F6" s="408">
        <v>0</v>
      </c>
      <c r="G6" s="408">
        <v>0</v>
      </c>
      <c r="H6" s="408">
        <v>0</v>
      </c>
      <c r="I6" s="408">
        <v>0</v>
      </c>
      <c r="J6" s="408">
        <v>0</v>
      </c>
      <c r="K6" s="408">
        <v>0</v>
      </c>
      <c r="L6" s="408">
        <v>0</v>
      </c>
      <c r="M6" s="408">
        <v>0</v>
      </c>
      <c r="N6" s="408">
        <v>0</v>
      </c>
      <c r="O6" s="408">
        <v>0</v>
      </c>
      <c r="P6" s="409">
        <v>0</v>
      </c>
      <c r="Q6" s="410">
        <f>SUM(E6:P6)</f>
        <v>0</v>
      </c>
    </row>
    <row r="7" spans="1:17" x14ac:dyDescent="0.2">
      <c r="A7" s="732" t="s">
        <v>149</v>
      </c>
      <c r="B7" s="732"/>
      <c r="C7" s="732"/>
      <c r="D7" s="732"/>
      <c r="E7" s="411">
        <v>0</v>
      </c>
      <c r="F7" s="412">
        <v>0</v>
      </c>
      <c r="G7" s="412">
        <v>0</v>
      </c>
      <c r="H7" s="412">
        <v>0</v>
      </c>
      <c r="I7" s="412">
        <v>0</v>
      </c>
      <c r="J7" s="412">
        <v>0</v>
      </c>
      <c r="K7" s="412">
        <v>0</v>
      </c>
      <c r="L7" s="412">
        <v>0</v>
      </c>
      <c r="M7" s="412">
        <v>0</v>
      </c>
      <c r="N7" s="412">
        <v>0</v>
      </c>
      <c r="O7" s="412">
        <v>0</v>
      </c>
      <c r="P7" s="413">
        <v>0</v>
      </c>
      <c r="Q7" s="410">
        <f t="shared" ref="Q7:Q9" si="0">SUM(E7:P7)</f>
        <v>0</v>
      </c>
    </row>
    <row r="8" spans="1:17" x14ac:dyDescent="0.2">
      <c r="A8" s="734" t="s">
        <v>147</v>
      </c>
      <c r="B8" s="735"/>
      <c r="C8" s="735"/>
      <c r="D8" s="736"/>
      <c r="E8" s="414">
        <v>0</v>
      </c>
      <c r="F8" s="415">
        <v>0</v>
      </c>
      <c r="G8" s="415">
        <v>0</v>
      </c>
      <c r="H8" s="415">
        <v>0</v>
      </c>
      <c r="I8" s="415">
        <v>0</v>
      </c>
      <c r="J8" s="415">
        <v>0</v>
      </c>
      <c r="K8" s="415">
        <v>0</v>
      </c>
      <c r="L8" s="415">
        <v>0</v>
      </c>
      <c r="M8" s="415">
        <v>0</v>
      </c>
      <c r="N8" s="415">
        <v>0</v>
      </c>
      <c r="O8" s="415">
        <v>0</v>
      </c>
      <c r="P8" s="416">
        <v>0</v>
      </c>
      <c r="Q8" s="410">
        <f t="shared" si="0"/>
        <v>0</v>
      </c>
    </row>
    <row r="9" spans="1:17" x14ac:dyDescent="0.2">
      <c r="A9" s="733" t="s">
        <v>124</v>
      </c>
      <c r="B9" s="733"/>
      <c r="C9" s="733"/>
      <c r="D9" s="733"/>
      <c r="E9" s="417">
        <f>SUM(E6:E8)</f>
        <v>0</v>
      </c>
      <c r="F9" s="417">
        <f t="shared" ref="F9:P9" si="1">SUM(F6:F8)</f>
        <v>0</v>
      </c>
      <c r="G9" s="417">
        <f t="shared" si="1"/>
        <v>0</v>
      </c>
      <c r="H9" s="417">
        <f t="shared" si="1"/>
        <v>0</v>
      </c>
      <c r="I9" s="417">
        <f t="shared" si="1"/>
        <v>0</v>
      </c>
      <c r="J9" s="417">
        <f t="shared" si="1"/>
        <v>0</v>
      </c>
      <c r="K9" s="417">
        <f t="shared" si="1"/>
        <v>0</v>
      </c>
      <c r="L9" s="417">
        <f t="shared" si="1"/>
        <v>0</v>
      </c>
      <c r="M9" s="417">
        <f t="shared" si="1"/>
        <v>0</v>
      </c>
      <c r="N9" s="417">
        <f t="shared" si="1"/>
        <v>0</v>
      </c>
      <c r="O9" s="417">
        <f t="shared" si="1"/>
        <v>0</v>
      </c>
      <c r="P9" s="417">
        <f t="shared" si="1"/>
        <v>0</v>
      </c>
      <c r="Q9" s="410">
        <f t="shared" si="0"/>
        <v>0</v>
      </c>
    </row>
    <row r="10" spans="1:17" x14ac:dyDescent="0.2">
      <c r="B10" s="433"/>
      <c r="C10" s="418"/>
      <c r="D10" s="418"/>
      <c r="E10" s="418"/>
      <c r="F10" s="418"/>
      <c r="G10" s="418"/>
      <c r="H10" s="418"/>
      <c r="I10" s="418"/>
      <c r="J10" s="418"/>
      <c r="K10" s="418"/>
      <c r="L10" s="418"/>
      <c r="M10" s="418"/>
    </row>
    <row r="11" spans="1:17" ht="15" x14ac:dyDescent="0.25">
      <c r="A11" s="405" t="str">
        <f>"Energía de Comercializadores Clasficada por Municipio, " &amp; Datos_Generales!D3</f>
        <v xml:space="preserve">Energía de Comercializadores Clasficada por Municipio, </v>
      </c>
      <c r="B11" s="432"/>
      <c r="C11" s="405"/>
      <c r="D11" s="405"/>
      <c r="E11" s="405"/>
      <c r="F11" s="405"/>
      <c r="G11" s="405"/>
      <c r="H11" s="405"/>
      <c r="I11" s="405"/>
      <c r="J11" s="405"/>
      <c r="K11" s="405"/>
      <c r="L11" s="405"/>
      <c r="M11" s="405"/>
      <c r="N11" s="363"/>
      <c r="O11" s="363"/>
      <c r="P11" s="363"/>
    </row>
    <row r="12" spans="1:17" ht="25.5" x14ac:dyDescent="0.2">
      <c r="A12" s="419" t="s">
        <v>817</v>
      </c>
      <c r="B12" s="419" t="s">
        <v>816</v>
      </c>
      <c r="C12" s="420" t="s">
        <v>285</v>
      </c>
      <c r="D12" s="420" t="s">
        <v>34</v>
      </c>
      <c r="E12" s="253" t="s">
        <v>266</v>
      </c>
      <c r="F12" s="253" t="s">
        <v>267</v>
      </c>
      <c r="G12" s="253" t="s">
        <v>268</v>
      </c>
      <c r="H12" s="253" t="s">
        <v>269</v>
      </c>
      <c r="I12" s="253" t="s">
        <v>270</v>
      </c>
      <c r="J12" s="253" t="s">
        <v>271</v>
      </c>
      <c r="K12" s="253" t="s">
        <v>272</v>
      </c>
      <c r="L12" s="253" t="s">
        <v>273</v>
      </c>
      <c r="M12" s="253" t="s">
        <v>274</v>
      </c>
      <c r="N12" s="253" t="s">
        <v>275</v>
      </c>
      <c r="O12" s="253" t="s">
        <v>276</v>
      </c>
      <c r="P12" s="253" t="s">
        <v>277</v>
      </c>
      <c r="Q12" s="406" t="s">
        <v>19</v>
      </c>
    </row>
    <row r="13" spans="1:17" x14ac:dyDescent="0.2">
      <c r="A13" s="421"/>
      <c r="B13" s="434"/>
      <c r="C13" s="421"/>
      <c r="D13" s="421"/>
      <c r="E13" s="422">
        <v>0</v>
      </c>
      <c r="F13" s="422">
        <v>0</v>
      </c>
      <c r="G13" s="422">
        <v>0</v>
      </c>
      <c r="H13" s="422">
        <v>0</v>
      </c>
      <c r="I13" s="422">
        <v>0</v>
      </c>
      <c r="J13" s="422">
        <v>0</v>
      </c>
      <c r="K13" s="422">
        <v>0</v>
      </c>
      <c r="L13" s="422">
        <v>0</v>
      </c>
      <c r="M13" s="422">
        <v>0</v>
      </c>
      <c r="N13" s="422">
        <v>0</v>
      </c>
      <c r="O13" s="422">
        <v>0</v>
      </c>
      <c r="P13" s="423">
        <v>0</v>
      </c>
      <c r="Q13" s="410">
        <f>SUM(E13:P13)</f>
        <v>0</v>
      </c>
    </row>
    <row r="14" spans="1:17" x14ac:dyDescent="0.2">
      <c r="A14" s="421"/>
      <c r="B14" s="434"/>
      <c r="C14" s="421"/>
      <c r="D14" s="421"/>
      <c r="E14" s="422">
        <v>0</v>
      </c>
      <c r="F14" s="422">
        <v>0</v>
      </c>
      <c r="G14" s="422">
        <v>0</v>
      </c>
      <c r="H14" s="422">
        <v>0</v>
      </c>
      <c r="I14" s="422">
        <v>0</v>
      </c>
      <c r="J14" s="422">
        <v>0</v>
      </c>
      <c r="K14" s="422">
        <v>0</v>
      </c>
      <c r="L14" s="422">
        <v>0</v>
      </c>
      <c r="M14" s="422">
        <v>0</v>
      </c>
      <c r="N14" s="422">
        <v>0</v>
      </c>
      <c r="O14" s="422">
        <v>0</v>
      </c>
      <c r="P14" s="423">
        <v>0</v>
      </c>
      <c r="Q14" s="410">
        <f t="shared" ref="Q14:Q45" si="2">SUM(E14:P14)</f>
        <v>0</v>
      </c>
    </row>
    <row r="15" spans="1:17" x14ac:dyDescent="0.2">
      <c r="A15" s="421"/>
      <c r="B15" s="434"/>
      <c r="C15" s="421"/>
      <c r="D15" s="421"/>
      <c r="E15" s="422">
        <v>0</v>
      </c>
      <c r="F15" s="422">
        <v>0</v>
      </c>
      <c r="G15" s="422">
        <v>0</v>
      </c>
      <c r="H15" s="422">
        <v>0</v>
      </c>
      <c r="I15" s="422">
        <v>0</v>
      </c>
      <c r="J15" s="422">
        <v>0</v>
      </c>
      <c r="K15" s="422">
        <v>0</v>
      </c>
      <c r="L15" s="422">
        <v>0</v>
      </c>
      <c r="M15" s="422">
        <v>0</v>
      </c>
      <c r="N15" s="422">
        <v>0</v>
      </c>
      <c r="O15" s="422">
        <v>0</v>
      </c>
      <c r="P15" s="423">
        <v>0</v>
      </c>
      <c r="Q15" s="410">
        <f t="shared" si="2"/>
        <v>0</v>
      </c>
    </row>
    <row r="16" spans="1:17" x14ac:dyDescent="0.2">
      <c r="A16" s="421"/>
      <c r="B16" s="434"/>
      <c r="C16" s="421"/>
      <c r="D16" s="421"/>
      <c r="E16" s="422">
        <v>0</v>
      </c>
      <c r="F16" s="422">
        <v>0</v>
      </c>
      <c r="G16" s="422">
        <v>0</v>
      </c>
      <c r="H16" s="422">
        <v>0</v>
      </c>
      <c r="I16" s="422">
        <v>0</v>
      </c>
      <c r="J16" s="422">
        <v>0</v>
      </c>
      <c r="K16" s="422">
        <v>0</v>
      </c>
      <c r="L16" s="422">
        <v>0</v>
      </c>
      <c r="M16" s="422">
        <v>0</v>
      </c>
      <c r="N16" s="422">
        <v>0</v>
      </c>
      <c r="O16" s="422">
        <v>0</v>
      </c>
      <c r="P16" s="423">
        <v>0</v>
      </c>
      <c r="Q16" s="410">
        <f t="shared" si="2"/>
        <v>0</v>
      </c>
    </row>
    <row r="17" spans="1:17" x14ac:dyDescent="0.2">
      <c r="A17" s="421"/>
      <c r="B17" s="434"/>
      <c r="C17" s="421"/>
      <c r="D17" s="421"/>
      <c r="E17" s="422">
        <v>0</v>
      </c>
      <c r="F17" s="422">
        <v>0</v>
      </c>
      <c r="G17" s="422">
        <v>0</v>
      </c>
      <c r="H17" s="422">
        <v>0</v>
      </c>
      <c r="I17" s="422">
        <v>0</v>
      </c>
      <c r="J17" s="422">
        <v>0</v>
      </c>
      <c r="K17" s="422">
        <v>0</v>
      </c>
      <c r="L17" s="422">
        <v>0</v>
      </c>
      <c r="M17" s="422">
        <v>0</v>
      </c>
      <c r="N17" s="422">
        <v>0</v>
      </c>
      <c r="O17" s="422">
        <v>0</v>
      </c>
      <c r="P17" s="423">
        <v>0</v>
      </c>
      <c r="Q17" s="410">
        <f t="shared" si="2"/>
        <v>0</v>
      </c>
    </row>
    <row r="18" spans="1:17" x14ac:dyDescent="0.2">
      <c r="A18" s="421"/>
      <c r="B18" s="434"/>
      <c r="C18" s="421"/>
      <c r="D18" s="421"/>
      <c r="E18" s="422">
        <v>0</v>
      </c>
      <c r="F18" s="422">
        <v>0</v>
      </c>
      <c r="G18" s="422">
        <v>0</v>
      </c>
      <c r="H18" s="422">
        <v>0</v>
      </c>
      <c r="I18" s="422">
        <v>0</v>
      </c>
      <c r="J18" s="422">
        <v>0</v>
      </c>
      <c r="K18" s="422">
        <v>0</v>
      </c>
      <c r="L18" s="422">
        <v>0</v>
      </c>
      <c r="M18" s="422">
        <v>0</v>
      </c>
      <c r="N18" s="422">
        <v>0</v>
      </c>
      <c r="O18" s="422">
        <v>0</v>
      </c>
      <c r="P18" s="423">
        <v>0</v>
      </c>
      <c r="Q18" s="410">
        <f t="shared" si="2"/>
        <v>0</v>
      </c>
    </row>
    <row r="19" spans="1:17" x14ac:dyDescent="0.2">
      <c r="A19" s="421"/>
      <c r="B19" s="434"/>
      <c r="C19" s="421"/>
      <c r="D19" s="421"/>
      <c r="E19" s="412">
        <v>0</v>
      </c>
      <c r="F19" s="412">
        <v>0</v>
      </c>
      <c r="G19" s="412">
        <v>0</v>
      </c>
      <c r="H19" s="412">
        <v>0</v>
      </c>
      <c r="I19" s="412">
        <v>0</v>
      </c>
      <c r="J19" s="412">
        <v>0</v>
      </c>
      <c r="K19" s="412">
        <v>0</v>
      </c>
      <c r="L19" s="412">
        <v>0</v>
      </c>
      <c r="M19" s="412">
        <v>0</v>
      </c>
      <c r="N19" s="412">
        <v>0</v>
      </c>
      <c r="O19" s="412">
        <v>0</v>
      </c>
      <c r="P19" s="424">
        <v>0</v>
      </c>
      <c r="Q19" s="410">
        <f t="shared" si="2"/>
        <v>0</v>
      </c>
    </row>
    <row r="20" spans="1:17" x14ac:dyDescent="0.2">
      <c r="A20" s="421"/>
      <c r="B20" s="434"/>
      <c r="C20" s="421"/>
      <c r="D20" s="421"/>
      <c r="E20" s="412">
        <v>0</v>
      </c>
      <c r="F20" s="412">
        <v>0</v>
      </c>
      <c r="G20" s="412">
        <v>0</v>
      </c>
      <c r="H20" s="412">
        <v>0</v>
      </c>
      <c r="I20" s="412">
        <v>0</v>
      </c>
      <c r="J20" s="412">
        <v>0</v>
      </c>
      <c r="K20" s="412">
        <v>0</v>
      </c>
      <c r="L20" s="412">
        <v>0</v>
      </c>
      <c r="M20" s="412">
        <v>0</v>
      </c>
      <c r="N20" s="412">
        <v>0</v>
      </c>
      <c r="O20" s="412">
        <v>0</v>
      </c>
      <c r="P20" s="424">
        <v>0</v>
      </c>
      <c r="Q20" s="410">
        <f t="shared" si="2"/>
        <v>0</v>
      </c>
    </row>
    <row r="21" spans="1:17" x14ac:dyDescent="0.2">
      <c r="A21" s="421"/>
      <c r="B21" s="434"/>
      <c r="C21" s="421"/>
      <c r="D21" s="421"/>
      <c r="E21" s="412">
        <v>0</v>
      </c>
      <c r="F21" s="412">
        <v>0</v>
      </c>
      <c r="G21" s="412">
        <v>0</v>
      </c>
      <c r="H21" s="412">
        <v>0</v>
      </c>
      <c r="I21" s="412">
        <v>0</v>
      </c>
      <c r="J21" s="412">
        <v>0</v>
      </c>
      <c r="K21" s="412">
        <v>0</v>
      </c>
      <c r="L21" s="412">
        <v>0</v>
      </c>
      <c r="M21" s="412">
        <v>0</v>
      </c>
      <c r="N21" s="412">
        <v>0</v>
      </c>
      <c r="O21" s="412">
        <v>0</v>
      </c>
      <c r="P21" s="424">
        <v>0</v>
      </c>
      <c r="Q21" s="410">
        <f t="shared" si="2"/>
        <v>0</v>
      </c>
    </row>
    <row r="22" spans="1:17" x14ac:dyDescent="0.2">
      <c r="A22" s="421"/>
      <c r="B22" s="434"/>
      <c r="C22" s="421"/>
      <c r="D22" s="421"/>
      <c r="E22" s="412">
        <v>0</v>
      </c>
      <c r="F22" s="412">
        <v>0</v>
      </c>
      <c r="G22" s="412">
        <v>0</v>
      </c>
      <c r="H22" s="412">
        <v>0</v>
      </c>
      <c r="I22" s="412">
        <v>0</v>
      </c>
      <c r="J22" s="412">
        <v>0</v>
      </c>
      <c r="K22" s="412">
        <v>0</v>
      </c>
      <c r="L22" s="412">
        <v>0</v>
      </c>
      <c r="M22" s="412">
        <v>0</v>
      </c>
      <c r="N22" s="412">
        <v>0</v>
      </c>
      <c r="O22" s="412">
        <v>0</v>
      </c>
      <c r="P22" s="424">
        <v>0</v>
      </c>
      <c r="Q22" s="410">
        <f t="shared" si="2"/>
        <v>0</v>
      </c>
    </row>
    <row r="23" spans="1:17" x14ac:dyDescent="0.2">
      <c r="A23" s="421"/>
      <c r="B23" s="434"/>
      <c r="C23" s="421"/>
      <c r="D23" s="421"/>
      <c r="E23" s="412">
        <v>0</v>
      </c>
      <c r="F23" s="412">
        <v>0</v>
      </c>
      <c r="G23" s="412">
        <v>0</v>
      </c>
      <c r="H23" s="412">
        <v>0</v>
      </c>
      <c r="I23" s="412">
        <v>0</v>
      </c>
      <c r="J23" s="412">
        <v>0</v>
      </c>
      <c r="K23" s="412">
        <v>0</v>
      </c>
      <c r="L23" s="412">
        <v>0</v>
      </c>
      <c r="M23" s="412">
        <v>0</v>
      </c>
      <c r="N23" s="412">
        <v>0</v>
      </c>
      <c r="O23" s="412">
        <v>0</v>
      </c>
      <c r="P23" s="424">
        <v>0</v>
      </c>
      <c r="Q23" s="410">
        <f t="shared" si="2"/>
        <v>0</v>
      </c>
    </row>
    <row r="24" spans="1:17" x14ac:dyDescent="0.2">
      <c r="A24" s="421"/>
      <c r="B24" s="434"/>
      <c r="C24" s="421"/>
      <c r="D24" s="421"/>
      <c r="E24" s="412">
        <v>0</v>
      </c>
      <c r="F24" s="412">
        <v>0</v>
      </c>
      <c r="G24" s="412">
        <v>0</v>
      </c>
      <c r="H24" s="412">
        <v>0</v>
      </c>
      <c r="I24" s="412">
        <v>0</v>
      </c>
      <c r="J24" s="412">
        <v>0</v>
      </c>
      <c r="K24" s="412">
        <v>0</v>
      </c>
      <c r="L24" s="412">
        <v>0</v>
      </c>
      <c r="M24" s="412">
        <v>0</v>
      </c>
      <c r="N24" s="412">
        <v>0</v>
      </c>
      <c r="O24" s="412">
        <v>0</v>
      </c>
      <c r="P24" s="424">
        <v>0</v>
      </c>
      <c r="Q24" s="410">
        <f t="shared" si="2"/>
        <v>0</v>
      </c>
    </row>
    <row r="25" spans="1:17" x14ac:dyDescent="0.2">
      <c r="A25" s="421"/>
      <c r="B25" s="434"/>
      <c r="C25" s="421"/>
      <c r="D25" s="421"/>
      <c r="E25" s="412">
        <v>0</v>
      </c>
      <c r="F25" s="412">
        <v>0</v>
      </c>
      <c r="G25" s="412">
        <v>0</v>
      </c>
      <c r="H25" s="412">
        <v>0</v>
      </c>
      <c r="I25" s="412">
        <v>0</v>
      </c>
      <c r="J25" s="412">
        <v>0</v>
      </c>
      <c r="K25" s="412">
        <v>0</v>
      </c>
      <c r="L25" s="412">
        <v>0</v>
      </c>
      <c r="M25" s="412">
        <v>0</v>
      </c>
      <c r="N25" s="412">
        <v>0</v>
      </c>
      <c r="O25" s="412">
        <v>0</v>
      </c>
      <c r="P25" s="424">
        <v>0</v>
      </c>
      <c r="Q25" s="410">
        <f t="shared" si="2"/>
        <v>0</v>
      </c>
    </row>
    <row r="26" spans="1:17" x14ac:dyDescent="0.2">
      <c r="A26" s="421"/>
      <c r="B26" s="434"/>
      <c r="C26" s="421"/>
      <c r="D26" s="421"/>
      <c r="E26" s="412">
        <v>0</v>
      </c>
      <c r="F26" s="412">
        <v>0</v>
      </c>
      <c r="G26" s="412">
        <v>0</v>
      </c>
      <c r="H26" s="412">
        <v>0</v>
      </c>
      <c r="I26" s="412">
        <v>0</v>
      </c>
      <c r="J26" s="412">
        <v>0</v>
      </c>
      <c r="K26" s="412">
        <v>0</v>
      </c>
      <c r="L26" s="412">
        <v>0</v>
      </c>
      <c r="M26" s="412">
        <v>0</v>
      </c>
      <c r="N26" s="412">
        <v>0</v>
      </c>
      <c r="O26" s="412">
        <v>0</v>
      </c>
      <c r="P26" s="424">
        <v>0</v>
      </c>
      <c r="Q26" s="410">
        <f t="shared" si="2"/>
        <v>0</v>
      </c>
    </row>
    <row r="27" spans="1:17" x14ac:dyDescent="0.2">
      <c r="A27" s="421"/>
      <c r="B27" s="434"/>
      <c r="C27" s="421"/>
      <c r="D27" s="421"/>
      <c r="E27" s="412">
        <v>0</v>
      </c>
      <c r="F27" s="412">
        <v>0</v>
      </c>
      <c r="G27" s="412">
        <v>0</v>
      </c>
      <c r="H27" s="412">
        <v>0</v>
      </c>
      <c r="I27" s="412">
        <v>0</v>
      </c>
      <c r="J27" s="412">
        <v>0</v>
      </c>
      <c r="K27" s="412">
        <v>0</v>
      </c>
      <c r="L27" s="412">
        <v>0</v>
      </c>
      <c r="M27" s="412">
        <v>0</v>
      </c>
      <c r="N27" s="412">
        <v>0</v>
      </c>
      <c r="O27" s="412">
        <v>0</v>
      </c>
      <c r="P27" s="424">
        <v>0</v>
      </c>
      <c r="Q27" s="410">
        <f t="shared" si="2"/>
        <v>0</v>
      </c>
    </row>
    <row r="28" spans="1:17" x14ac:dyDescent="0.2">
      <c r="A28" s="421"/>
      <c r="B28" s="434"/>
      <c r="C28" s="421"/>
      <c r="D28" s="421"/>
      <c r="E28" s="412">
        <v>0</v>
      </c>
      <c r="F28" s="412">
        <v>0</v>
      </c>
      <c r="G28" s="412">
        <v>0</v>
      </c>
      <c r="H28" s="412">
        <v>0</v>
      </c>
      <c r="I28" s="412">
        <v>0</v>
      </c>
      <c r="J28" s="412">
        <v>0</v>
      </c>
      <c r="K28" s="412">
        <v>0</v>
      </c>
      <c r="L28" s="412">
        <v>0</v>
      </c>
      <c r="M28" s="412">
        <v>0</v>
      </c>
      <c r="N28" s="412">
        <v>0</v>
      </c>
      <c r="O28" s="412">
        <v>0</v>
      </c>
      <c r="P28" s="424">
        <v>0</v>
      </c>
      <c r="Q28" s="410">
        <f t="shared" si="2"/>
        <v>0</v>
      </c>
    </row>
    <row r="29" spans="1:17" x14ac:dyDescent="0.2">
      <c r="A29" s="421"/>
      <c r="B29" s="434"/>
      <c r="C29" s="421"/>
      <c r="D29" s="421"/>
      <c r="E29" s="412">
        <v>0</v>
      </c>
      <c r="F29" s="412">
        <v>0</v>
      </c>
      <c r="G29" s="412">
        <v>0</v>
      </c>
      <c r="H29" s="412">
        <v>0</v>
      </c>
      <c r="I29" s="412">
        <v>0</v>
      </c>
      <c r="J29" s="412">
        <v>0</v>
      </c>
      <c r="K29" s="412">
        <v>0</v>
      </c>
      <c r="L29" s="412">
        <v>0</v>
      </c>
      <c r="M29" s="412">
        <v>0</v>
      </c>
      <c r="N29" s="412">
        <v>0</v>
      </c>
      <c r="O29" s="412">
        <v>0</v>
      </c>
      <c r="P29" s="424">
        <v>0</v>
      </c>
      <c r="Q29" s="410">
        <f t="shared" si="2"/>
        <v>0</v>
      </c>
    </row>
    <row r="30" spans="1:17" x14ac:dyDescent="0.2">
      <c r="A30" s="421"/>
      <c r="B30" s="434"/>
      <c r="C30" s="421"/>
      <c r="D30" s="421"/>
      <c r="E30" s="412">
        <v>0</v>
      </c>
      <c r="F30" s="412">
        <v>0</v>
      </c>
      <c r="G30" s="412">
        <v>0</v>
      </c>
      <c r="H30" s="412">
        <v>0</v>
      </c>
      <c r="I30" s="412">
        <v>0</v>
      </c>
      <c r="J30" s="412">
        <v>0</v>
      </c>
      <c r="K30" s="412">
        <v>0</v>
      </c>
      <c r="L30" s="412">
        <v>0</v>
      </c>
      <c r="M30" s="412">
        <v>0</v>
      </c>
      <c r="N30" s="412">
        <v>0</v>
      </c>
      <c r="O30" s="412">
        <v>0</v>
      </c>
      <c r="P30" s="424">
        <v>0</v>
      </c>
      <c r="Q30" s="410">
        <f t="shared" si="2"/>
        <v>0</v>
      </c>
    </row>
    <row r="31" spans="1:17" x14ac:dyDescent="0.2">
      <c r="A31" s="425"/>
      <c r="B31" s="435"/>
      <c r="C31" s="425"/>
      <c r="D31" s="425"/>
      <c r="E31" s="412">
        <v>0</v>
      </c>
      <c r="F31" s="412">
        <v>0</v>
      </c>
      <c r="G31" s="412">
        <v>0</v>
      </c>
      <c r="H31" s="412">
        <v>0</v>
      </c>
      <c r="I31" s="412">
        <v>0</v>
      </c>
      <c r="J31" s="412">
        <v>0</v>
      </c>
      <c r="K31" s="412">
        <v>0</v>
      </c>
      <c r="L31" s="412">
        <v>0</v>
      </c>
      <c r="M31" s="412">
        <v>0</v>
      </c>
      <c r="N31" s="412">
        <v>0</v>
      </c>
      <c r="O31" s="412">
        <v>0</v>
      </c>
      <c r="P31" s="424">
        <v>0</v>
      </c>
      <c r="Q31" s="410">
        <f t="shared" si="2"/>
        <v>0</v>
      </c>
    </row>
    <row r="32" spans="1:17" x14ac:dyDescent="0.2">
      <c r="A32" s="425"/>
      <c r="B32" s="435"/>
      <c r="C32" s="425"/>
      <c r="D32" s="425"/>
      <c r="E32" s="412">
        <v>0</v>
      </c>
      <c r="F32" s="412">
        <v>0</v>
      </c>
      <c r="G32" s="412">
        <v>0</v>
      </c>
      <c r="H32" s="412">
        <v>0</v>
      </c>
      <c r="I32" s="412">
        <v>0</v>
      </c>
      <c r="J32" s="412">
        <v>0</v>
      </c>
      <c r="K32" s="412">
        <v>0</v>
      </c>
      <c r="L32" s="412">
        <v>0</v>
      </c>
      <c r="M32" s="412">
        <v>0</v>
      </c>
      <c r="N32" s="412">
        <v>0</v>
      </c>
      <c r="O32" s="412">
        <v>0</v>
      </c>
      <c r="P32" s="424">
        <v>0</v>
      </c>
      <c r="Q32" s="410">
        <f t="shared" si="2"/>
        <v>0</v>
      </c>
    </row>
    <row r="33" spans="1:17" x14ac:dyDescent="0.2">
      <c r="A33" s="425"/>
      <c r="B33" s="435"/>
      <c r="C33" s="425"/>
      <c r="D33" s="425"/>
      <c r="E33" s="412">
        <v>0</v>
      </c>
      <c r="F33" s="412">
        <v>0</v>
      </c>
      <c r="G33" s="412">
        <v>0</v>
      </c>
      <c r="H33" s="412">
        <v>0</v>
      </c>
      <c r="I33" s="412">
        <v>0</v>
      </c>
      <c r="J33" s="412">
        <v>0</v>
      </c>
      <c r="K33" s="412">
        <v>0</v>
      </c>
      <c r="L33" s="412">
        <v>0</v>
      </c>
      <c r="M33" s="412">
        <v>0</v>
      </c>
      <c r="N33" s="412">
        <v>0</v>
      </c>
      <c r="O33" s="412">
        <v>0</v>
      </c>
      <c r="P33" s="424">
        <v>0</v>
      </c>
      <c r="Q33" s="410">
        <f t="shared" si="2"/>
        <v>0</v>
      </c>
    </row>
    <row r="34" spans="1:17" x14ac:dyDescent="0.2">
      <c r="A34" s="425"/>
      <c r="B34" s="435"/>
      <c r="C34" s="425"/>
      <c r="D34" s="425"/>
      <c r="E34" s="412">
        <v>0</v>
      </c>
      <c r="F34" s="412">
        <v>0</v>
      </c>
      <c r="G34" s="412">
        <v>0</v>
      </c>
      <c r="H34" s="412">
        <v>0</v>
      </c>
      <c r="I34" s="412">
        <v>0</v>
      </c>
      <c r="J34" s="412">
        <v>0</v>
      </c>
      <c r="K34" s="412">
        <v>0</v>
      </c>
      <c r="L34" s="412">
        <v>0</v>
      </c>
      <c r="M34" s="412">
        <v>0</v>
      </c>
      <c r="N34" s="412">
        <v>0</v>
      </c>
      <c r="O34" s="412">
        <v>0</v>
      </c>
      <c r="P34" s="424">
        <v>0</v>
      </c>
      <c r="Q34" s="410">
        <f t="shared" si="2"/>
        <v>0</v>
      </c>
    </row>
    <row r="35" spans="1:17" x14ac:dyDescent="0.2">
      <c r="A35" s="425"/>
      <c r="B35" s="435"/>
      <c r="C35" s="425"/>
      <c r="D35" s="425"/>
      <c r="E35" s="412">
        <v>0</v>
      </c>
      <c r="F35" s="412">
        <v>0</v>
      </c>
      <c r="G35" s="412">
        <v>0</v>
      </c>
      <c r="H35" s="412">
        <v>0</v>
      </c>
      <c r="I35" s="412">
        <v>0</v>
      </c>
      <c r="J35" s="412">
        <v>0</v>
      </c>
      <c r="K35" s="412">
        <v>0</v>
      </c>
      <c r="L35" s="412">
        <v>0</v>
      </c>
      <c r="M35" s="412">
        <v>0</v>
      </c>
      <c r="N35" s="412">
        <v>0</v>
      </c>
      <c r="O35" s="412">
        <v>0</v>
      </c>
      <c r="P35" s="424">
        <v>0</v>
      </c>
      <c r="Q35" s="410">
        <f t="shared" si="2"/>
        <v>0</v>
      </c>
    </row>
    <row r="36" spans="1:17" x14ac:dyDescent="0.2">
      <c r="A36" s="425"/>
      <c r="B36" s="435"/>
      <c r="C36" s="425"/>
      <c r="D36" s="425"/>
      <c r="E36" s="412">
        <v>0</v>
      </c>
      <c r="F36" s="412">
        <v>0</v>
      </c>
      <c r="G36" s="412">
        <v>0</v>
      </c>
      <c r="H36" s="412">
        <v>0</v>
      </c>
      <c r="I36" s="412">
        <v>0</v>
      </c>
      <c r="J36" s="412">
        <v>0</v>
      </c>
      <c r="K36" s="412">
        <v>0</v>
      </c>
      <c r="L36" s="412">
        <v>0</v>
      </c>
      <c r="M36" s="412">
        <v>0</v>
      </c>
      <c r="N36" s="412">
        <v>0</v>
      </c>
      <c r="O36" s="412">
        <v>0</v>
      </c>
      <c r="P36" s="424">
        <v>0</v>
      </c>
      <c r="Q36" s="410">
        <f t="shared" si="2"/>
        <v>0</v>
      </c>
    </row>
    <row r="37" spans="1:17" x14ac:dyDescent="0.2">
      <c r="A37" s="425"/>
      <c r="B37" s="435"/>
      <c r="C37" s="425"/>
      <c r="D37" s="425"/>
      <c r="E37" s="412">
        <v>0</v>
      </c>
      <c r="F37" s="412">
        <v>0</v>
      </c>
      <c r="G37" s="412">
        <v>0</v>
      </c>
      <c r="H37" s="412">
        <v>0</v>
      </c>
      <c r="I37" s="412">
        <v>0</v>
      </c>
      <c r="J37" s="412">
        <v>0</v>
      </c>
      <c r="K37" s="412">
        <v>0</v>
      </c>
      <c r="L37" s="412">
        <v>0</v>
      </c>
      <c r="M37" s="412">
        <v>0</v>
      </c>
      <c r="N37" s="412">
        <v>0</v>
      </c>
      <c r="O37" s="412">
        <v>0</v>
      </c>
      <c r="P37" s="424">
        <v>0</v>
      </c>
      <c r="Q37" s="410">
        <f t="shared" si="2"/>
        <v>0</v>
      </c>
    </row>
    <row r="38" spans="1:17" x14ac:dyDescent="0.2">
      <c r="A38" s="425"/>
      <c r="B38" s="435"/>
      <c r="C38" s="425"/>
      <c r="D38" s="425"/>
      <c r="E38" s="412">
        <v>0</v>
      </c>
      <c r="F38" s="412">
        <v>0</v>
      </c>
      <c r="G38" s="412">
        <v>0</v>
      </c>
      <c r="H38" s="412">
        <v>0</v>
      </c>
      <c r="I38" s="412">
        <v>0</v>
      </c>
      <c r="J38" s="412">
        <v>0</v>
      </c>
      <c r="K38" s="412">
        <v>0</v>
      </c>
      <c r="L38" s="412">
        <v>0</v>
      </c>
      <c r="M38" s="412">
        <v>0</v>
      </c>
      <c r="N38" s="412">
        <v>0</v>
      </c>
      <c r="O38" s="412">
        <v>0</v>
      </c>
      <c r="P38" s="424">
        <v>0</v>
      </c>
      <c r="Q38" s="410">
        <f t="shared" si="2"/>
        <v>0</v>
      </c>
    </row>
    <row r="39" spans="1:17" x14ac:dyDescent="0.2">
      <c r="A39" s="425"/>
      <c r="B39" s="435"/>
      <c r="C39" s="425"/>
      <c r="D39" s="425"/>
      <c r="E39" s="412">
        <v>0</v>
      </c>
      <c r="F39" s="412">
        <v>0</v>
      </c>
      <c r="G39" s="412">
        <v>0</v>
      </c>
      <c r="H39" s="412">
        <v>0</v>
      </c>
      <c r="I39" s="412">
        <v>0</v>
      </c>
      <c r="J39" s="412">
        <v>0</v>
      </c>
      <c r="K39" s="412">
        <v>0</v>
      </c>
      <c r="L39" s="412">
        <v>0</v>
      </c>
      <c r="M39" s="412">
        <v>0</v>
      </c>
      <c r="N39" s="412">
        <v>0</v>
      </c>
      <c r="O39" s="412">
        <v>0</v>
      </c>
      <c r="P39" s="424">
        <v>0</v>
      </c>
      <c r="Q39" s="410">
        <f t="shared" si="2"/>
        <v>0</v>
      </c>
    </row>
    <row r="40" spans="1:17" x14ac:dyDescent="0.2">
      <c r="A40" s="425"/>
      <c r="B40" s="435"/>
      <c r="C40" s="425"/>
      <c r="D40" s="425"/>
      <c r="E40" s="412">
        <v>0</v>
      </c>
      <c r="F40" s="412">
        <v>0</v>
      </c>
      <c r="G40" s="412">
        <v>0</v>
      </c>
      <c r="H40" s="412">
        <v>0</v>
      </c>
      <c r="I40" s="412">
        <v>0</v>
      </c>
      <c r="J40" s="412">
        <v>0</v>
      </c>
      <c r="K40" s="412">
        <v>0</v>
      </c>
      <c r="L40" s="412">
        <v>0</v>
      </c>
      <c r="M40" s="412">
        <v>0</v>
      </c>
      <c r="N40" s="412">
        <v>0</v>
      </c>
      <c r="O40" s="412">
        <v>0</v>
      </c>
      <c r="P40" s="424">
        <v>0</v>
      </c>
      <c r="Q40" s="410">
        <f t="shared" si="2"/>
        <v>0</v>
      </c>
    </row>
    <row r="41" spans="1:17" x14ac:dyDescent="0.2">
      <c r="A41" s="425"/>
      <c r="B41" s="435"/>
      <c r="C41" s="425"/>
      <c r="D41" s="425"/>
      <c r="E41" s="412">
        <v>0</v>
      </c>
      <c r="F41" s="412">
        <v>0</v>
      </c>
      <c r="G41" s="412">
        <v>0</v>
      </c>
      <c r="H41" s="412">
        <v>0</v>
      </c>
      <c r="I41" s="412">
        <v>0</v>
      </c>
      <c r="J41" s="412">
        <v>0</v>
      </c>
      <c r="K41" s="412">
        <v>0</v>
      </c>
      <c r="L41" s="412">
        <v>0</v>
      </c>
      <c r="M41" s="412">
        <v>0</v>
      </c>
      <c r="N41" s="412">
        <v>0</v>
      </c>
      <c r="O41" s="412">
        <v>0</v>
      </c>
      <c r="P41" s="424">
        <v>0</v>
      </c>
      <c r="Q41" s="410">
        <f t="shared" si="2"/>
        <v>0</v>
      </c>
    </row>
    <row r="42" spans="1:17" x14ac:dyDescent="0.2">
      <c r="A42" s="425"/>
      <c r="B42" s="435"/>
      <c r="C42" s="425"/>
      <c r="D42" s="425"/>
      <c r="E42" s="412">
        <v>0</v>
      </c>
      <c r="F42" s="412">
        <v>0</v>
      </c>
      <c r="G42" s="412">
        <v>0</v>
      </c>
      <c r="H42" s="412">
        <v>0</v>
      </c>
      <c r="I42" s="412">
        <v>0</v>
      </c>
      <c r="J42" s="412">
        <v>0</v>
      </c>
      <c r="K42" s="412">
        <v>0</v>
      </c>
      <c r="L42" s="412">
        <v>0</v>
      </c>
      <c r="M42" s="412">
        <v>0</v>
      </c>
      <c r="N42" s="412">
        <v>0</v>
      </c>
      <c r="O42" s="412">
        <v>0</v>
      </c>
      <c r="P42" s="424">
        <v>0</v>
      </c>
      <c r="Q42" s="410">
        <f t="shared" si="2"/>
        <v>0</v>
      </c>
    </row>
    <row r="43" spans="1:17" x14ac:dyDescent="0.2">
      <c r="A43" s="425"/>
      <c r="B43" s="435"/>
      <c r="C43" s="425"/>
      <c r="D43" s="425"/>
      <c r="E43" s="412">
        <v>0</v>
      </c>
      <c r="F43" s="412">
        <v>0</v>
      </c>
      <c r="G43" s="412">
        <v>0</v>
      </c>
      <c r="H43" s="412">
        <v>0</v>
      </c>
      <c r="I43" s="412">
        <v>0</v>
      </c>
      <c r="J43" s="412">
        <v>0</v>
      </c>
      <c r="K43" s="412">
        <v>0</v>
      </c>
      <c r="L43" s="412">
        <v>0</v>
      </c>
      <c r="M43" s="412">
        <v>0</v>
      </c>
      <c r="N43" s="412">
        <v>0</v>
      </c>
      <c r="O43" s="412">
        <v>0</v>
      </c>
      <c r="P43" s="424">
        <v>0</v>
      </c>
      <c r="Q43" s="410">
        <f t="shared" si="2"/>
        <v>0</v>
      </c>
    </row>
    <row r="44" spans="1:17" x14ac:dyDescent="0.2">
      <c r="A44" s="426"/>
      <c r="B44" s="436"/>
      <c r="C44" s="426"/>
      <c r="D44" s="426"/>
      <c r="E44" s="427">
        <v>0</v>
      </c>
      <c r="F44" s="427">
        <v>0</v>
      </c>
      <c r="G44" s="427">
        <v>0</v>
      </c>
      <c r="H44" s="427">
        <v>0</v>
      </c>
      <c r="I44" s="427">
        <v>0</v>
      </c>
      <c r="J44" s="427">
        <v>0</v>
      </c>
      <c r="K44" s="427">
        <v>0</v>
      </c>
      <c r="L44" s="427">
        <v>0</v>
      </c>
      <c r="M44" s="427">
        <v>0</v>
      </c>
      <c r="N44" s="427">
        <v>0</v>
      </c>
      <c r="O44" s="427">
        <v>0</v>
      </c>
      <c r="P44" s="428">
        <v>0</v>
      </c>
      <c r="Q44" s="410">
        <f t="shared" si="2"/>
        <v>0</v>
      </c>
    </row>
    <row r="45" spans="1:17" x14ac:dyDescent="0.2">
      <c r="A45" s="733" t="s">
        <v>124</v>
      </c>
      <c r="B45" s="733"/>
      <c r="C45" s="733"/>
      <c r="D45" s="733"/>
      <c r="E45" s="429">
        <f>SUM(E13:E44)</f>
        <v>0</v>
      </c>
      <c r="F45" s="429">
        <f t="shared" ref="F45:P45" si="3">SUM(F13:F44)</f>
        <v>0</v>
      </c>
      <c r="G45" s="429">
        <f t="shared" si="3"/>
        <v>0</v>
      </c>
      <c r="H45" s="429">
        <f t="shared" si="3"/>
        <v>0</v>
      </c>
      <c r="I45" s="429">
        <f t="shared" si="3"/>
        <v>0</v>
      </c>
      <c r="J45" s="429">
        <f t="shared" si="3"/>
        <v>0</v>
      </c>
      <c r="K45" s="429">
        <f t="shared" si="3"/>
        <v>0</v>
      </c>
      <c r="L45" s="429">
        <f t="shared" si="3"/>
        <v>0</v>
      </c>
      <c r="M45" s="429">
        <f t="shared" si="3"/>
        <v>0</v>
      </c>
      <c r="N45" s="429">
        <f t="shared" si="3"/>
        <v>0</v>
      </c>
      <c r="O45" s="429">
        <f t="shared" si="3"/>
        <v>0</v>
      </c>
      <c r="P45" s="430">
        <f t="shared" si="3"/>
        <v>0</v>
      </c>
      <c r="Q45" s="429">
        <f t="shared" si="2"/>
        <v>0</v>
      </c>
    </row>
  </sheetData>
  <mergeCells count="8">
    <mergeCell ref="A1:Q1"/>
    <mergeCell ref="A45:D45"/>
    <mergeCell ref="A5:D5"/>
    <mergeCell ref="A6:D6"/>
    <mergeCell ref="A7:D7"/>
    <mergeCell ref="A8:D8"/>
    <mergeCell ref="A9:D9"/>
    <mergeCell ref="A2:Q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7" tint="0.59999389629810485"/>
    <pageSetUpPr fitToPage="1"/>
  </sheetPr>
  <dimension ref="A1:O275"/>
  <sheetViews>
    <sheetView showGridLines="0" zoomScaleNormal="100" workbookViewId="0">
      <pane ySplit="11" topLeftCell="A12" activePane="bottomLeft" state="frozen"/>
      <selection activeCell="A3" sqref="A3"/>
      <selection pane="bottomLeft" activeCell="A3" sqref="A3"/>
    </sheetView>
  </sheetViews>
  <sheetFormatPr baseColWidth="10" defaultRowHeight="12.75" x14ac:dyDescent="0.2"/>
  <cols>
    <col min="1" max="1" width="14.28515625" style="16" customWidth="1"/>
    <col min="2" max="2" width="13.28515625" style="16" customWidth="1"/>
    <col min="3" max="3" width="24.5703125" style="16" customWidth="1"/>
    <col min="4" max="4" width="5.28515625" style="403" bestFit="1" customWidth="1"/>
    <col min="5" max="5" width="4.85546875" style="403" bestFit="1" customWidth="1"/>
    <col min="6" max="6" width="5.7109375" style="403" bestFit="1" customWidth="1"/>
    <col min="7" max="7" width="5.140625" style="403" bestFit="1" customWidth="1"/>
    <col min="8" max="8" width="5.7109375" style="403" bestFit="1" customWidth="1"/>
    <col min="9" max="9" width="5.140625" style="403" bestFit="1" customWidth="1"/>
    <col min="10" max="10" width="4.7109375" style="403" bestFit="1" customWidth="1"/>
    <col min="11" max="11" width="5.28515625" style="403" bestFit="1" customWidth="1"/>
    <col min="12" max="12" width="5.140625" style="403" bestFit="1" customWidth="1"/>
    <col min="13" max="13" width="4.85546875" style="403" bestFit="1" customWidth="1"/>
    <col min="14" max="14" width="5.140625" style="403" bestFit="1" customWidth="1"/>
    <col min="15" max="15" width="4.85546875" style="403" bestFit="1" customWidth="1"/>
    <col min="16" max="16" width="13.85546875" style="16" bestFit="1" customWidth="1"/>
    <col min="17" max="16384" width="11.42578125" style="16"/>
  </cols>
  <sheetData>
    <row r="1" spans="1:15" ht="15" x14ac:dyDescent="0.25">
      <c r="A1" s="729" t="str">
        <f>"Empresa "&amp; Datos_Generales!D3</f>
        <v xml:space="preserve">Empresa </v>
      </c>
      <c r="B1" s="729"/>
      <c r="C1" s="729"/>
      <c r="D1" s="729"/>
      <c r="E1" s="729"/>
      <c r="F1" s="729"/>
      <c r="G1" s="729"/>
      <c r="H1" s="729"/>
      <c r="I1" s="729"/>
      <c r="J1" s="729"/>
      <c r="K1" s="729"/>
      <c r="L1" s="729"/>
      <c r="M1" s="729"/>
      <c r="N1" s="729"/>
      <c r="O1" s="729"/>
    </row>
    <row r="2" spans="1:15" ht="15" x14ac:dyDescent="0.25">
      <c r="A2" s="729" t="str">
        <f>"Cuadro No 13 : Usuarios propios Clasficados por Municipio, " &amp; Datos_Generales!D4</f>
        <v xml:space="preserve">Cuadro No 13 : Usuarios propios Clasficados por Municipio, </v>
      </c>
      <c r="B2" s="729"/>
      <c r="C2" s="729"/>
      <c r="D2" s="729"/>
      <c r="E2" s="729"/>
      <c r="F2" s="729"/>
      <c r="G2" s="729"/>
      <c r="H2" s="729"/>
      <c r="I2" s="729"/>
      <c r="J2" s="729"/>
      <c r="K2" s="729"/>
      <c r="L2" s="729"/>
      <c r="M2" s="729"/>
      <c r="N2" s="729"/>
      <c r="O2" s="729"/>
    </row>
    <row r="3" spans="1:15" ht="19.5" customHeight="1" x14ac:dyDescent="0.2">
      <c r="A3" s="438" t="str">
        <f>"Abonados por tipo de Servicio "&amp; Datos_Generales!D3</f>
        <v xml:space="preserve">Abonados por tipo de Servicio </v>
      </c>
      <c r="B3" s="439"/>
      <c r="C3" s="439"/>
      <c r="D3" s="440"/>
      <c r="E3" s="440"/>
      <c r="F3" s="440"/>
      <c r="G3" s="440"/>
      <c r="H3" s="440"/>
      <c r="I3" s="440"/>
      <c r="J3" s="440"/>
      <c r="K3" s="440"/>
      <c r="L3" s="440"/>
      <c r="M3" s="440"/>
    </row>
    <row r="4" spans="1:15" s="363" customFormat="1" x14ac:dyDescent="0.2">
      <c r="A4" s="731" t="s">
        <v>33</v>
      </c>
      <c r="B4" s="731"/>
      <c r="C4" s="731"/>
      <c r="D4" s="360" t="s">
        <v>266</v>
      </c>
      <c r="E4" s="253" t="s">
        <v>267</v>
      </c>
      <c r="F4" s="361" t="s">
        <v>268</v>
      </c>
      <c r="G4" s="361" t="s">
        <v>269</v>
      </c>
      <c r="H4" s="361" t="s">
        <v>270</v>
      </c>
      <c r="I4" s="361" t="s">
        <v>271</v>
      </c>
      <c r="J4" s="361" t="s">
        <v>272</v>
      </c>
      <c r="K4" s="361" t="s">
        <v>273</v>
      </c>
      <c r="L4" s="361" t="s">
        <v>274</v>
      </c>
      <c r="M4" s="361" t="s">
        <v>275</v>
      </c>
      <c r="N4" s="361" t="s">
        <v>276</v>
      </c>
      <c r="O4" s="361" t="s">
        <v>277</v>
      </c>
    </row>
    <row r="5" spans="1:15" x14ac:dyDescent="0.2">
      <c r="A5" s="732" t="s">
        <v>148</v>
      </c>
      <c r="B5" s="732"/>
      <c r="C5" s="732"/>
      <c r="D5" s="364">
        <v>0</v>
      </c>
      <c r="E5" s="365">
        <v>0</v>
      </c>
      <c r="F5" s="366">
        <v>0</v>
      </c>
      <c r="G5" s="366">
        <v>0</v>
      </c>
      <c r="H5" s="366">
        <v>0</v>
      </c>
      <c r="I5" s="366">
        <v>0</v>
      </c>
      <c r="J5" s="366">
        <v>0</v>
      </c>
      <c r="K5" s="366">
        <v>0</v>
      </c>
      <c r="L5" s="366">
        <v>0</v>
      </c>
      <c r="M5" s="366">
        <v>0</v>
      </c>
      <c r="N5" s="366">
        <v>0</v>
      </c>
      <c r="O5" s="367">
        <v>0</v>
      </c>
    </row>
    <row r="6" spans="1:15" x14ac:dyDescent="0.2">
      <c r="A6" s="732" t="s">
        <v>149</v>
      </c>
      <c r="B6" s="732"/>
      <c r="C6" s="732"/>
      <c r="D6" s="369">
        <v>0</v>
      </c>
      <c r="E6" s="370">
        <v>0</v>
      </c>
      <c r="F6" s="371">
        <v>0</v>
      </c>
      <c r="G6" s="371">
        <v>0</v>
      </c>
      <c r="H6" s="371">
        <v>0</v>
      </c>
      <c r="I6" s="371">
        <v>0</v>
      </c>
      <c r="J6" s="371">
        <v>0</v>
      </c>
      <c r="K6" s="371">
        <v>0</v>
      </c>
      <c r="L6" s="371">
        <v>0</v>
      </c>
      <c r="M6" s="371">
        <v>0</v>
      </c>
      <c r="N6" s="371">
        <v>0</v>
      </c>
      <c r="O6" s="372">
        <v>0</v>
      </c>
    </row>
    <row r="7" spans="1:15" x14ac:dyDescent="0.2">
      <c r="A7" s="732" t="s">
        <v>147</v>
      </c>
      <c r="B7" s="732"/>
      <c r="C7" s="732"/>
      <c r="D7" s="373">
        <v>0</v>
      </c>
      <c r="E7" s="374">
        <v>0</v>
      </c>
      <c r="F7" s="375">
        <v>0</v>
      </c>
      <c r="G7" s="375">
        <v>0</v>
      </c>
      <c r="H7" s="375">
        <v>0</v>
      </c>
      <c r="I7" s="375">
        <v>0</v>
      </c>
      <c r="J7" s="375">
        <v>0</v>
      </c>
      <c r="K7" s="375">
        <v>0</v>
      </c>
      <c r="L7" s="375">
        <v>0</v>
      </c>
      <c r="M7" s="375">
        <v>0</v>
      </c>
      <c r="N7" s="375">
        <v>0</v>
      </c>
      <c r="O7" s="376">
        <v>0</v>
      </c>
    </row>
    <row r="8" spans="1:15" s="363" customFormat="1" x14ac:dyDescent="0.2">
      <c r="A8" s="731" t="s">
        <v>19</v>
      </c>
      <c r="B8" s="731"/>
      <c r="C8" s="731"/>
      <c r="D8" s="377">
        <f>SUM(D5:D7)</f>
        <v>0</v>
      </c>
      <c r="E8" s="378">
        <f t="shared" ref="E8:H8" si="0">SUM(E5:E7)</f>
        <v>0</v>
      </c>
      <c r="F8" s="379">
        <f t="shared" si="0"/>
        <v>0</v>
      </c>
      <c r="G8" s="379">
        <f t="shared" si="0"/>
        <v>0</v>
      </c>
      <c r="H8" s="379">
        <f t="shared" si="0"/>
        <v>0</v>
      </c>
      <c r="I8" s="379">
        <f>SUM(I5:I7)</f>
        <v>0</v>
      </c>
      <c r="J8" s="379">
        <f>SUM(J5:J7)</f>
        <v>0</v>
      </c>
      <c r="K8" s="379">
        <f t="shared" ref="K8:N8" si="1">SUM(K5:K7)</f>
        <v>0</v>
      </c>
      <c r="L8" s="379">
        <f t="shared" si="1"/>
        <v>0</v>
      </c>
      <c r="M8" s="379">
        <f t="shared" si="1"/>
        <v>0</v>
      </c>
      <c r="N8" s="379">
        <f t="shared" si="1"/>
        <v>0</v>
      </c>
      <c r="O8" s="379">
        <f>SUM(O5:O7)</f>
        <v>0</v>
      </c>
    </row>
    <row r="9" spans="1:15" s="363" customFormat="1" ht="6" customHeight="1" x14ac:dyDescent="0.2">
      <c r="A9" s="381"/>
      <c r="B9" s="382"/>
      <c r="C9" s="382"/>
      <c r="D9" s="383"/>
      <c r="E9" s="383"/>
      <c r="F9" s="383"/>
      <c r="G9" s="383"/>
      <c r="H9" s="383"/>
      <c r="I9" s="383"/>
      <c r="J9" s="383"/>
      <c r="K9" s="383"/>
      <c r="L9" s="383"/>
      <c r="M9" s="383"/>
      <c r="N9" s="384"/>
      <c r="O9" s="384"/>
    </row>
    <row r="10" spans="1:15" x14ac:dyDescent="0.2">
      <c r="A10" s="438" t="str">
        <f>"Abonados por Municipio, " &amp; Datos_Generales!D3</f>
        <v xml:space="preserve">Abonados por Municipio, </v>
      </c>
      <c r="B10" s="439"/>
      <c r="C10" s="439"/>
      <c r="D10" s="440"/>
      <c r="E10" s="440"/>
      <c r="F10" s="440"/>
      <c r="G10" s="440"/>
      <c r="H10" s="440"/>
      <c r="I10" s="440"/>
      <c r="J10" s="440"/>
      <c r="K10" s="440"/>
      <c r="L10" s="440"/>
      <c r="M10" s="440"/>
    </row>
    <row r="11" spans="1:15" s="363" customFormat="1" x14ac:dyDescent="0.2">
      <c r="A11" s="386" t="s">
        <v>808</v>
      </c>
      <c r="B11" s="387" t="s">
        <v>285</v>
      </c>
      <c r="C11" s="387" t="s">
        <v>34</v>
      </c>
      <c r="D11" s="388" t="s">
        <v>266</v>
      </c>
      <c r="E11" s="389" t="s">
        <v>267</v>
      </c>
      <c r="F11" s="389" t="s">
        <v>268</v>
      </c>
      <c r="G11" s="389" t="s">
        <v>269</v>
      </c>
      <c r="H11" s="389" t="s">
        <v>270</v>
      </c>
      <c r="I11" s="389" t="s">
        <v>271</v>
      </c>
      <c r="J11" s="389" t="s">
        <v>272</v>
      </c>
      <c r="K11" s="389" t="s">
        <v>273</v>
      </c>
      <c r="L11" s="389" t="s">
        <v>274</v>
      </c>
      <c r="M11" s="389" t="s">
        <v>275</v>
      </c>
      <c r="N11" s="389" t="s">
        <v>276</v>
      </c>
      <c r="O11" s="390" t="s">
        <v>277</v>
      </c>
    </row>
    <row r="12" spans="1:15" x14ac:dyDescent="0.2">
      <c r="A12" s="391" t="s">
        <v>287</v>
      </c>
      <c r="B12" s="392" t="s">
        <v>286</v>
      </c>
      <c r="C12" s="392" t="s">
        <v>286</v>
      </c>
      <c r="D12" s="393">
        <v>0</v>
      </c>
      <c r="E12" s="394">
        <v>0</v>
      </c>
      <c r="F12" s="394">
        <v>0</v>
      </c>
      <c r="G12" s="394">
        <v>0</v>
      </c>
      <c r="H12" s="394">
        <v>0</v>
      </c>
      <c r="I12" s="394">
        <v>0</v>
      </c>
      <c r="J12" s="394">
        <v>0</v>
      </c>
      <c r="K12" s="394">
        <v>0</v>
      </c>
      <c r="L12" s="394">
        <v>0</v>
      </c>
      <c r="M12" s="394">
        <v>0</v>
      </c>
      <c r="N12" s="395">
        <v>0</v>
      </c>
      <c r="O12" s="396">
        <v>0</v>
      </c>
    </row>
    <row r="13" spans="1:15" x14ac:dyDescent="0.2">
      <c r="A13" s="391" t="s">
        <v>289</v>
      </c>
      <c r="B13" s="392" t="s">
        <v>286</v>
      </c>
      <c r="C13" s="392" t="s">
        <v>288</v>
      </c>
      <c r="D13" s="393">
        <v>0</v>
      </c>
      <c r="E13" s="394">
        <v>0</v>
      </c>
      <c r="F13" s="394">
        <v>0</v>
      </c>
      <c r="G13" s="394">
        <v>0</v>
      </c>
      <c r="H13" s="394">
        <v>0</v>
      </c>
      <c r="I13" s="394">
        <v>0</v>
      </c>
      <c r="J13" s="394">
        <v>0</v>
      </c>
      <c r="K13" s="394">
        <v>0</v>
      </c>
      <c r="L13" s="394">
        <v>0</v>
      </c>
      <c r="M13" s="394">
        <v>0</v>
      </c>
      <c r="N13" s="395">
        <v>0</v>
      </c>
      <c r="O13" s="396">
        <v>0</v>
      </c>
    </row>
    <row r="14" spans="1:15" x14ac:dyDescent="0.2">
      <c r="A14" s="391" t="s">
        <v>291</v>
      </c>
      <c r="B14" s="392" t="s">
        <v>286</v>
      </c>
      <c r="C14" s="392" t="s">
        <v>290</v>
      </c>
      <c r="D14" s="393">
        <v>0</v>
      </c>
      <c r="E14" s="394">
        <v>0</v>
      </c>
      <c r="F14" s="394">
        <v>0</v>
      </c>
      <c r="G14" s="394">
        <v>0</v>
      </c>
      <c r="H14" s="394">
        <v>0</v>
      </c>
      <c r="I14" s="394">
        <v>0</v>
      </c>
      <c r="J14" s="394">
        <v>0</v>
      </c>
      <c r="K14" s="394">
        <v>0</v>
      </c>
      <c r="L14" s="394">
        <v>0</v>
      </c>
      <c r="M14" s="394">
        <v>0</v>
      </c>
      <c r="N14" s="395">
        <v>0</v>
      </c>
      <c r="O14" s="396">
        <v>0</v>
      </c>
    </row>
    <row r="15" spans="1:15" x14ac:dyDescent="0.2">
      <c r="A15" s="391" t="s">
        <v>293</v>
      </c>
      <c r="B15" s="392" t="s">
        <v>286</v>
      </c>
      <c r="C15" s="392" t="s">
        <v>292</v>
      </c>
      <c r="D15" s="393">
        <v>0</v>
      </c>
      <c r="E15" s="394">
        <v>0</v>
      </c>
      <c r="F15" s="394">
        <v>0</v>
      </c>
      <c r="G15" s="394">
        <v>0</v>
      </c>
      <c r="H15" s="394">
        <v>0</v>
      </c>
      <c r="I15" s="394">
        <v>0</v>
      </c>
      <c r="J15" s="394">
        <v>0</v>
      </c>
      <c r="K15" s="394">
        <v>0</v>
      </c>
      <c r="L15" s="394">
        <v>0</v>
      </c>
      <c r="M15" s="394">
        <v>0</v>
      </c>
      <c r="N15" s="395">
        <v>0</v>
      </c>
      <c r="O15" s="396">
        <v>0</v>
      </c>
    </row>
    <row r="16" spans="1:15" x14ac:dyDescent="0.2">
      <c r="A16" s="391" t="s">
        <v>295</v>
      </c>
      <c r="B16" s="392" t="s">
        <v>286</v>
      </c>
      <c r="C16" s="392" t="s">
        <v>294</v>
      </c>
      <c r="D16" s="393">
        <v>0</v>
      </c>
      <c r="E16" s="394">
        <v>0</v>
      </c>
      <c r="F16" s="394">
        <v>0</v>
      </c>
      <c r="G16" s="394">
        <v>0</v>
      </c>
      <c r="H16" s="394">
        <v>0</v>
      </c>
      <c r="I16" s="394">
        <v>0</v>
      </c>
      <c r="J16" s="394">
        <v>0</v>
      </c>
      <c r="K16" s="394">
        <v>0</v>
      </c>
      <c r="L16" s="394">
        <v>0</v>
      </c>
      <c r="M16" s="394">
        <v>0</v>
      </c>
      <c r="N16" s="395">
        <v>0</v>
      </c>
      <c r="O16" s="396">
        <v>0</v>
      </c>
    </row>
    <row r="17" spans="1:15" x14ac:dyDescent="0.2">
      <c r="A17" s="391" t="s">
        <v>297</v>
      </c>
      <c r="B17" s="392" t="s">
        <v>286</v>
      </c>
      <c r="C17" s="392" t="s">
        <v>296</v>
      </c>
      <c r="D17" s="393">
        <v>0</v>
      </c>
      <c r="E17" s="394">
        <v>0</v>
      </c>
      <c r="F17" s="394">
        <v>0</v>
      </c>
      <c r="G17" s="394">
        <v>0</v>
      </c>
      <c r="H17" s="394">
        <v>0</v>
      </c>
      <c r="I17" s="394">
        <v>0</v>
      </c>
      <c r="J17" s="394">
        <v>0</v>
      </c>
      <c r="K17" s="394">
        <v>0</v>
      </c>
      <c r="L17" s="394">
        <v>0</v>
      </c>
      <c r="M17" s="394">
        <v>0</v>
      </c>
      <c r="N17" s="395">
        <v>0</v>
      </c>
      <c r="O17" s="396">
        <v>0</v>
      </c>
    </row>
    <row r="18" spans="1:15" x14ac:dyDescent="0.2">
      <c r="A18" s="391" t="s">
        <v>299</v>
      </c>
      <c r="B18" s="392" t="s">
        <v>286</v>
      </c>
      <c r="C18" s="392" t="s">
        <v>298</v>
      </c>
      <c r="D18" s="393">
        <v>0</v>
      </c>
      <c r="E18" s="394">
        <v>0</v>
      </c>
      <c r="F18" s="394">
        <v>0</v>
      </c>
      <c r="G18" s="394">
        <v>0</v>
      </c>
      <c r="H18" s="394">
        <v>0</v>
      </c>
      <c r="I18" s="394">
        <v>0</v>
      </c>
      <c r="J18" s="394">
        <v>0</v>
      </c>
      <c r="K18" s="394">
        <v>0</v>
      </c>
      <c r="L18" s="394">
        <v>0</v>
      </c>
      <c r="M18" s="394">
        <v>0</v>
      </c>
      <c r="N18" s="395">
        <v>0</v>
      </c>
      <c r="O18" s="396">
        <v>0</v>
      </c>
    </row>
    <row r="19" spans="1:15" x14ac:dyDescent="0.2">
      <c r="A19" s="391" t="s">
        <v>301</v>
      </c>
      <c r="B19" s="392" t="s">
        <v>286</v>
      </c>
      <c r="C19" s="392" t="s">
        <v>300</v>
      </c>
      <c r="D19" s="393">
        <v>0</v>
      </c>
      <c r="E19" s="394">
        <v>0</v>
      </c>
      <c r="F19" s="394">
        <v>0</v>
      </c>
      <c r="G19" s="394">
        <v>0</v>
      </c>
      <c r="H19" s="394">
        <v>0</v>
      </c>
      <c r="I19" s="394">
        <v>0</v>
      </c>
      <c r="J19" s="394">
        <v>0</v>
      </c>
      <c r="K19" s="394">
        <v>0</v>
      </c>
      <c r="L19" s="394">
        <v>0</v>
      </c>
      <c r="M19" s="394">
        <v>0</v>
      </c>
      <c r="N19" s="395">
        <v>0</v>
      </c>
      <c r="O19" s="396">
        <v>0</v>
      </c>
    </row>
    <row r="20" spans="1:15" x14ac:dyDescent="0.2">
      <c r="A20" s="391" t="s">
        <v>303</v>
      </c>
      <c r="B20" s="392" t="s">
        <v>286</v>
      </c>
      <c r="C20" s="392" t="s">
        <v>302</v>
      </c>
      <c r="D20" s="393">
        <v>0</v>
      </c>
      <c r="E20" s="394">
        <v>0</v>
      </c>
      <c r="F20" s="394">
        <v>0</v>
      </c>
      <c r="G20" s="394">
        <v>0</v>
      </c>
      <c r="H20" s="394">
        <v>0</v>
      </c>
      <c r="I20" s="394">
        <v>0</v>
      </c>
      <c r="J20" s="394">
        <v>0</v>
      </c>
      <c r="K20" s="394">
        <v>0</v>
      </c>
      <c r="L20" s="394">
        <v>0</v>
      </c>
      <c r="M20" s="394">
        <v>0</v>
      </c>
      <c r="N20" s="395">
        <v>0</v>
      </c>
      <c r="O20" s="396">
        <v>0</v>
      </c>
    </row>
    <row r="21" spans="1:15" x14ac:dyDescent="0.2">
      <c r="A21" s="391" t="s">
        <v>305</v>
      </c>
      <c r="B21" s="392" t="s">
        <v>286</v>
      </c>
      <c r="C21" s="392" t="s">
        <v>304</v>
      </c>
      <c r="D21" s="398">
        <v>0</v>
      </c>
      <c r="E21" s="395">
        <v>0</v>
      </c>
      <c r="F21" s="395">
        <v>0</v>
      </c>
      <c r="G21" s="395">
        <v>0</v>
      </c>
      <c r="H21" s="395">
        <v>0</v>
      </c>
      <c r="I21" s="395">
        <v>0</v>
      </c>
      <c r="J21" s="395">
        <v>0</v>
      </c>
      <c r="K21" s="395">
        <v>0</v>
      </c>
      <c r="L21" s="395">
        <v>0</v>
      </c>
      <c r="M21" s="395">
        <v>0</v>
      </c>
      <c r="N21" s="395">
        <v>0</v>
      </c>
      <c r="O21" s="396">
        <v>0</v>
      </c>
    </row>
    <row r="22" spans="1:15" x14ac:dyDescent="0.2">
      <c r="A22" s="391" t="s">
        <v>307</v>
      </c>
      <c r="B22" s="392" t="s">
        <v>286</v>
      </c>
      <c r="C22" s="392" t="s">
        <v>306</v>
      </c>
      <c r="D22" s="398">
        <v>0</v>
      </c>
      <c r="E22" s="395">
        <v>0</v>
      </c>
      <c r="F22" s="395">
        <v>0</v>
      </c>
      <c r="G22" s="395">
        <v>0</v>
      </c>
      <c r="H22" s="395">
        <v>0</v>
      </c>
      <c r="I22" s="395">
        <v>0</v>
      </c>
      <c r="J22" s="395">
        <v>0</v>
      </c>
      <c r="K22" s="395">
        <v>0</v>
      </c>
      <c r="L22" s="395">
        <v>0</v>
      </c>
      <c r="M22" s="395">
        <v>0</v>
      </c>
      <c r="N22" s="395">
        <v>0</v>
      </c>
      <c r="O22" s="396">
        <v>0</v>
      </c>
    </row>
    <row r="23" spans="1:15" x14ac:dyDescent="0.2">
      <c r="A23" s="391" t="s">
        <v>309</v>
      </c>
      <c r="B23" s="392" t="s">
        <v>286</v>
      </c>
      <c r="C23" s="392" t="s">
        <v>308</v>
      </c>
      <c r="D23" s="398">
        <v>0</v>
      </c>
      <c r="E23" s="395">
        <v>0</v>
      </c>
      <c r="F23" s="395">
        <v>0</v>
      </c>
      <c r="G23" s="395">
        <v>0</v>
      </c>
      <c r="H23" s="395">
        <v>0</v>
      </c>
      <c r="I23" s="395">
        <v>0</v>
      </c>
      <c r="J23" s="395">
        <v>0</v>
      </c>
      <c r="K23" s="395">
        <v>0</v>
      </c>
      <c r="L23" s="395">
        <v>0</v>
      </c>
      <c r="M23" s="395">
        <v>0</v>
      </c>
      <c r="N23" s="395">
        <v>0</v>
      </c>
      <c r="O23" s="396">
        <v>0</v>
      </c>
    </row>
    <row r="24" spans="1:15" x14ac:dyDescent="0.2">
      <c r="A24" s="391" t="s">
        <v>312</v>
      </c>
      <c r="B24" s="392" t="s">
        <v>310</v>
      </c>
      <c r="C24" s="392" t="s">
        <v>311</v>
      </c>
      <c r="D24" s="398">
        <v>0</v>
      </c>
      <c r="E24" s="395">
        <v>0</v>
      </c>
      <c r="F24" s="395">
        <v>0</v>
      </c>
      <c r="G24" s="395">
        <v>0</v>
      </c>
      <c r="H24" s="395">
        <v>0</v>
      </c>
      <c r="I24" s="395">
        <v>0</v>
      </c>
      <c r="J24" s="395">
        <v>0</v>
      </c>
      <c r="K24" s="395">
        <v>0</v>
      </c>
      <c r="L24" s="395">
        <v>0</v>
      </c>
      <c r="M24" s="395">
        <v>0</v>
      </c>
      <c r="N24" s="395">
        <v>0</v>
      </c>
      <c r="O24" s="396">
        <v>0</v>
      </c>
    </row>
    <row r="25" spans="1:15" x14ac:dyDescent="0.2">
      <c r="A25" s="391" t="s">
        <v>314</v>
      </c>
      <c r="B25" s="392" t="s">
        <v>310</v>
      </c>
      <c r="C25" s="392" t="s">
        <v>313</v>
      </c>
      <c r="D25" s="398">
        <v>0</v>
      </c>
      <c r="E25" s="395">
        <v>0</v>
      </c>
      <c r="F25" s="395">
        <v>0</v>
      </c>
      <c r="G25" s="395">
        <v>0</v>
      </c>
      <c r="H25" s="395">
        <v>0</v>
      </c>
      <c r="I25" s="395">
        <v>0</v>
      </c>
      <c r="J25" s="395">
        <v>0</v>
      </c>
      <c r="K25" s="395">
        <v>0</v>
      </c>
      <c r="L25" s="395">
        <v>0</v>
      </c>
      <c r="M25" s="395">
        <v>0</v>
      </c>
      <c r="N25" s="395">
        <v>0</v>
      </c>
      <c r="O25" s="396">
        <v>0</v>
      </c>
    </row>
    <row r="26" spans="1:15" s="363" customFormat="1" x14ac:dyDescent="0.2">
      <c r="A26" s="391" t="s">
        <v>316</v>
      </c>
      <c r="B26" s="392" t="s">
        <v>310</v>
      </c>
      <c r="C26" s="392" t="s">
        <v>315</v>
      </c>
      <c r="D26" s="399">
        <v>0</v>
      </c>
      <c r="E26" s="400">
        <v>0</v>
      </c>
      <c r="F26" s="400">
        <v>0</v>
      </c>
      <c r="G26" s="400">
        <v>0</v>
      </c>
      <c r="H26" s="400">
        <v>0</v>
      </c>
      <c r="I26" s="400">
        <v>0</v>
      </c>
      <c r="J26" s="400">
        <v>0</v>
      </c>
      <c r="K26" s="400">
        <v>0</v>
      </c>
      <c r="L26" s="400">
        <v>0</v>
      </c>
      <c r="M26" s="400">
        <v>0</v>
      </c>
      <c r="N26" s="400">
        <v>0</v>
      </c>
      <c r="O26" s="401">
        <v>0</v>
      </c>
    </row>
    <row r="27" spans="1:15" x14ac:dyDescent="0.2">
      <c r="A27" s="391" t="s">
        <v>318</v>
      </c>
      <c r="B27" s="392" t="s">
        <v>310</v>
      </c>
      <c r="C27" s="392" t="s">
        <v>317</v>
      </c>
      <c r="D27" s="398">
        <v>0</v>
      </c>
      <c r="E27" s="395">
        <v>0</v>
      </c>
      <c r="F27" s="395">
        <v>0</v>
      </c>
      <c r="G27" s="395">
        <v>0</v>
      </c>
      <c r="H27" s="395">
        <v>0</v>
      </c>
      <c r="I27" s="395">
        <v>0</v>
      </c>
      <c r="J27" s="395">
        <v>0</v>
      </c>
      <c r="K27" s="395">
        <v>0</v>
      </c>
      <c r="L27" s="395">
        <v>0</v>
      </c>
      <c r="M27" s="395">
        <v>0</v>
      </c>
      <c r="N27" s="395">
        <v>0</v>
      </c>
      <c r="O27" s="396">
        <v>0</v>
      </c>
    </row>
    <row r="28" spans="1:15" x14ac:dyDescent="0.2">
      <c r="A28" s="391" t="s">
        <v>320</v>
      </c>
      <c r="B28" s="392" t="s">
        <v>310</v>
      </c>
      <c r="C28" s="392" t="s">
        <v>319</v>
      </c>
      <c r="D28" s="398">
        <v>0</v>
      </c>
      <c r="E28" s="395">
        <v>0</v>
      </c>
      <c r="F28" s="395">
        <v>0</v>
      </c>
      <c r="G28" s="395">
        <v>0</v>
      </c>
      <c r="H28" s="395">
        <v>0</v>
      </c>
      <c r="I28" s="395">
        <v>0</v>
      </c>
      <c r="J28" s="395">
        <v>0</v>
      </c>
      <c r="K28" s="395">
        <v>0</v>
      </c>
      <c r="L28" s="395">
        <v>0</v>
      </c>
      <c r="M28" s="395">
        <v>0</v>
      </c>
      <c r="N28" s="395">
        <v>0</v>
      </c>
      <c r="O28" s="396">
        <v>0</v>
      </c>
    </row>
    <row r="29" spans="1:15" x14ac:dyDescent="0.2">
      <c r="A29" s="391" t="s">
        <v>322</v>
      </c>
      <c r="B29" s="392" t="s">
        <v>310</v>
      </c>
      <c r="C29" s="392" t="s">
        <v>321</v>
      </c>
      <c r="D29" s="398">
        <v>0</v>
      </c>
      <c r="E29" s="395">
        <v>0</v>
      </c>
      <c r="F29" s="395">
        <v>0</v>
      </c>
      <c r="G29" s="395">
        <v>0</v>
      </c>
      <c r="H29" s="395">
        <v>0</v>
      </c>
      <c r="I29" s="395">
        <v>0</v>
      </c>
      <c r="J29" s="395">
        <v>0</v>
      </c>
      <c r="K29" s="395">
        <v>0</v>
      </c>
      <c r="L29" s="395">
        <v>0</v>
      </c>
      <c r="M29" s="395">
        <v>0</v>
      </c>
      <c r="N29" s="395">
        <v>0</v>
      </c>
      <c r="O29" s="396">
        <v>0</v>
      </c>
    </row>
    <row r="30" spans="1:15" x14ac:dyDescent="0.2">
      <c r="A30" s="391" t="s">
        <v>324</v>
      </c>
      <c r="B30" s="392" t="s">
        <v>310</v>
      </c>
      <c r="C30" s="392" t="s">
        <v>323</v>
      </c>
      <c r="D30" s="398">
        <v>0</v>
      </c>
      <c r="E30" s="395">
        <v>0</v>
      </c>
      <c r="F30" s="395">
        <v>0</v>
      </c>
      <c r="G30" s="395">
        <v>0</v>
      </c>
      <c r="H30" s="395">
        <v>0</v>
      </c>
      <c r="I30" s="395">
        <v>0</v>
      </c>
      <c r="J30" s="395">
        <v>0</v>
      </c>
      <c r="K30" s="395">
        <v>0</v>
      </c>
      <c r="L30" s="395">
        <v>0</v>
      </c>
      <c r="M30" s="395">
        <v>0</v>
      </c>
      <c r="N30" s="395">
        <v>0</v>
      </c>
      <c r="O30" s="396">
        <v>0</v>
      </c>
    </row>
    <row r="31" spans="1:15" x14ac:dyDescent="0.2">
      <c r="A31" s="391" t="s">
        <v>326</v>
      </c>
      <c r="B31" s="392" t="s">
        <v>310</v>
      </c>
      <c r="C31" s="392" t="s">
        <v>325</v>
      </c>
      <c r="D31" s="398">
        <v>0</v>
      </c>
      <c r="E31" s="395">
        <v>0</v>
      </c>
      <c r="F31" s="395">
        <v>0</v>
      </c>
      <c r="G31" s="395">
        <v>0</v>
      </c>
      <c r="H31" s="395">
        <v>0</v>
      </c>
      <c r="I31" s="395">
        <v>0</v>
      </c>
      <c r="J31" s="395">
        <v>0</v>
      </c>
      <c r="K31" s="395">
        <v>0</v>
      </c>
      <c r="L31" s="395">
        <v>0</v>
      </c>
      <c r="M31" s="395">
        <v>0</v>
      </c>
      <c r="N31" s="395">
        <v>0</v>
      </c>
      <c r="O31" s="396">
        <v>0</v>
      </c>
    </row>
    <row r="32" spans="1:15" x14ac:dyDescent="0.2">
      <c r="A32" s="391" t="s">
        <v>328</v>
      </c>
      <c r="B32" s="392" t="s">
        <v>310</v>
      </c>
      <c r="C32" s="392" t="s">
        <v>327</v>
      </c>
      <c r="D32" s="398">
        <v>0</v>
      </c>
      <c r="E32" s="395">
        <v>0</v>
      </c>
      <c r="F32" s="395">
        <v>0</v>
      </c>
      <c r="G32" s="395">
        <v>0</v>
      </c>
      <c r="H32" s="395">
        <v>0</v>
      </c>
      <c r="I32" s="395">
        <v>0</v>
      </c>
      <c r="J32" s="395">
        <v>0</v>
      </c>
      <c r="K32" s="395">
        <v>0</v>
      </c>
      <c r="L32" s="395">
        <v>0</v>
      </c>
      <c r="M32" s="395">
        <v>0</v>
      </c>
      <c r="N32" s="395">
        <v>0</v>
      </c>
      <c r="O32" s="396">
        <v>0</v>
      </c>
    </row>
    <row r="33" spans="1:15" s="363" customFormat="1" x14ac:dyDescent="0.2">
      <c r="A33" s="391" t="s">
        <v>331</v>
      </c>
      <c r="B33" s="392" t="s">
        <v>329</v>
      </c>
      <c r="C33" s="392" t="s">
        <v>330</v>
      </c>
      <c r="D33" s="399">
        <v>0</v>
      </c>
      <c r="E33" s="400">
        <v>0</v>
      </c>
      <c r="F33" s="400">
        <v>0</v>
      </c>
      <c r="G33" s="400">
        <v>0</v>
      </c>
      <c r="H33" s="400">
        <v>0</v>
      </c>
      <c r="I33" s="400">
        <v>0</v>
      </c>
      <c r="J33" s="400">
        <v>0</v>
      </c>
      <c r="K33" s="400">
        <v>0</v>
      </c>
      <c r="L33" s="400">
        <v>0</v>
      </c>
      <c r="M33" s="400">
        <v>0</v>
      </c>
      <c r="N33" s="400">
        <v>0</v>
      </c>
      <c r="O33" s="401">
        <v>0</v>
      </c>
    </row>
    <row r="34" spans="1:15" x14ac:dyDescent="0.2">
      <c r="A34" s="391" t="s">
        <v>333</v>
      </c>
      <c r="B34" s="392" t="s">
        <v>329</v>
      </c>
      <c r="C34" s="392" t="s">
        <v>332</v>
      </c>
      <c r="D34" s="398">
        <v>0</v>
      </c>
      <c r="E34" s="395">
        <v>0</v>
      </c>
      <c r="F34" s="395">
        <v>0</v>
      </c>
      <c r="G34" s="395">
        <v>0</v>
      </c>
      <c r="H34" s="395">
        <v>0</v>
      </c>
      <c r="I34" s="395">
        <v>0</v>
      </c>
      <c r="J34" s="395">
        <v>0</v>
      </c>
      <c r="K34" s="395">
        <v>0</v>
      </c>
      <c r="L34" s="395">
        <v>0</v>
      </c>
      <c r="M34" s="395">
        <v>0</v>
      </c>
      <c r="N34" s="395">
        <v>0</v>
      </c>
      <c r="O34" s="396">
        <v>0</v>
      </c>
    </row>
    <row r="35" spans="1:15" x14ac:dyDescent="0.2">
      <c r="A35" s="391" t="s">
        <v>335</v>
      </c>
      <c r="B35" s="392" t="s">
        <v>329</v>
      </c>
      <c r="C35" s="392" t="s">
        <v>334</v>
      </c>
      <c r="D35" s="398">
        <v>0</v>
      </c>
      <c r="E35" s="395">
        <v>0</v>
      </c>
      <c r="F35" s="395">
        <v>0</v>
      </c>
      <c r="G35" s="395">
        <v>0</v>
      </c>
      <c r="H35" s="395">
        <v>0</v>
      </c>
      <c r="I35" s="395">
        <v>0</v>
      </c>
      <c r="J35" s="395">
        <v>0</v>
      </c>
      <c r="K35" s="395">
        <v>0</v>
      </c>
      <c r="L35" s="395">
        <v>0</v>
      </c>
      <c r="M35" s="395">
        <v>0</v>
      </c>
      <c r="N35" s="395">
        <v>0</v>
      </c>
      <c r="O35" s="396">
        <v>0</v>
      </c>
    </row>
    <row r="36" spans="1:15" x14ac:dyDescent="0.2">
      <c r="A36" s="391" t="s">
        <v>337</v>
      </c>
      <c r="B36" s="392" t="s">
        <v>329</v>
      </c>
      <c r="C36" s="392" t="s">
        <v>336</v>
      </c>
      <c r="D36" s="398">
        <v>0</v>
      </c>
      <c r="E36" s="395">
        <v>0</v>
      </c>
      <c r="F36" s="395">
        <v>0</v>
      </c>
      <c r="G36" s="395">
        <v>0</v>
      </c>
      <c r="H36" s="395">
        <v>0</v>
      </c>
      <c r="I36" s="395">
        <v>0</v>
      </c>
      <c r="J36" s="395">
        <v>0</v>
      </c>
      <c r="K36" s="395">
        <v>0</v>
      </c>
      <c r="L36" s="395">
        <v>0</v>
      </c>
      <c r="M36" s="395">
        <v>0</v>
      </c>
      <c r="N36" s="395">
        <v>0</v>
      </c>
      <c r="O36" s="396">
        <v>0</v>
      </c>
    </row>
    <row r="37" spans="1:15" x14ac:dyDescent="0.2">
      <c r="A37" s="391" t="s">
        <v>338</v>
      </c>
      <c r="B37" s="392" t="s">
        <v>329</v>
      </c>
      <c r="C37" s="392" t="s">
        <v>329</v>
      </c>
      <c r="D37" s="398">
        <v>0</v>
      </c>
      <c r="E37" s="395">
        <v>0</v>
      </c>
      <c r="F37" s="395">
        <v>0</v>
      </c>
      <c r="G37" s="395">
        <v>0</v>
      </c>
      <c r="H37" s="395">
        <v>0</v>
      </c>
      <c r="I37" s="395">
        <v>0</v>
      </c>
      <c r="J37" s="395">
        <v>0</v>
      </c>
      <c r="K37" s="395">
        <v>0</v>
      </c>
      <c r="L37" s="395">
        <v>0</v>
      </c>
      <c r="M37" s="395">
        <v>0</v>
      </c>
      <c r="N37" s="395">
        <v>0</v>
      </c>
      <c r="O37" s="396">
        <v>0</v>
      </c>
    </row>
    <row r="38" spans="1:15" x14ac:dyDescent="0.2">
      <c r="A38" s="391" t="s">
        <v>340</v>
      </c>
      <c r="B38" s="392" t="s">
        <v>329</v>
      </c>
      <c r="C38" s="392" t="s">
        <v>339</v>
      </c>
      <c r="D38" s="398">
        <v>0</v>
      </c>
      <c r="E38" s="395">
        <v>0</v>
      </c>
      <c r="F38" s="395">
        <v>0</v>
      </c>
      <c r="G38" s="395">
        <v>0</v>
      </c>
      <c r="H38" s="395">
        <v>0</v>
      </c>
      <c r="I38" s="395">
        <v>0</v>
      </c>
      <c r="J38" s="395">
        <v>0</v>
      </c>
      <c r="K38" s="395">
        <v>0</v>
      </c>
      <c r="L38" s="395">
        <v>0</v>
      </c>
      <c r="M38" s="395">
        <v>0</v>
      </c>
      <c r="N38" s="395">
        <v>0</v>
      </c>
      <c r="O38" s="396">
        <v>0</v>
      </c>
    </row>
    <row r="39" spans="1:15" x14ac:dyDescent="0.2">
      <c r="A39" s="391" t="s">
        <v>342</v>
      </c>
      <c r="B39" s="392" t="s">
        <v>329</v>
      </c>
      <c r="C39" s="392" t="s">
        <v>341</v>
      </c>
      <c r="D39" s="398">
        <v>0</v>
      </c>
      <c r="E39" s="395">
        <v>0</v>
      </c>
      <c r="F39" s="395">
        <v>0</v>
      </c>
      <c r="G39" s="395">
        <v>0</v>
      </c>
      <c r="H39" s="395">
        <v>0</v>
      </c>
      <c r="I39" s="395">
        <v>0</v>
      </c>
      <c r="J39" s="395">
        <v>0</v>
      </c>
      <c r="K39" s="395">
        <v>0</v>
      </c>
      <c r="L39" s="395">
        <v>0</v>
      </c>
      <c r="M39" s="395">
        <v>0</v>
      </c>
      <c r="N39" s="395">
        <v>0</v>
      </c>
      <c r="O39" s="396">
        <v>0</v>
      </c>
    </row>
    <row r="40" spans="1:15" x14ac:dyDescent="0.2">
      <c r="A40" s="391" t="s">
        <v>344</v>
      </c>
      <c r="B40" s="392" t="s">
        <v>329</v>
      </c>
      <c r="C40" s="392" t="s">
        <v>343</v>
      </c>
      <c r="D40" s="398">
        <v>0</v>
      </c>
      <c r="E40" s="395">
        <v>0</v>
      </c>
      <c r="F40" s="395">
        <v>0</v>
      </c>
      <c r="G40" s="395">
        <v>0</v>
      </c>
      <c r="H40" s="395">
        <v>0</v>
      </c>
      <c r="I40" s="395">
        <v>0</v>
      </c>
      <c r="J40" s="395">
        <v>0</v>
      </c>
      <c r="K40" s="395">
        <v>0</v>
      </c>
      <c r="L40" s="395">
        <v>0</v>
      </c>
      <c r="M40" s="395">
        <v>0</v>
      </c>
      <c r="N40" s="395">
        <v>0</v>
      </c>
      <c r="O40" s="396">
        <v>0</v>
      </c>
    </row>
    <row r="41" spans="1:15" x14ac:dyDescent="0.2">
      <c r="A41" s="391" t="s">
        <v>346</v>
      </c>
      <c r="B41" s="392" t="s">
        <v>329</v>
      </c>
      <c r="C41" s="392" t="s">
        <v>345</v>
      </c>
      <c r="D41" s="398">
        <v>0</v>
      </c>
      <c r="E41" s="395">
        <v>0</v>
      </c>
      <c r="F41" s="395">
        <v>0</v>
      </c>
      <c r="G41" s="395">
        <v>0</v>
      </c>
      <c r="H41" s="395">
        <v>0</v>
      </c>
      <c r="I41" s="395">
        <v>0</v>
      </c>
      <c r="J41" s="395">
        <v>0</v>
      </c>
      <c r="K41" s="395">
        <v>0</v>
      </c>
      <c r="L41" s="395">
        <v>0</v>
      </c>
      <c r="M41" s="395">
        <v>0</v>
      </c>
      <c r="N41" s="395">
        <v>0</v>
      </c>
      <c r="O41" s="396">
        <v>0</v>
      </c>
    </row>
    <row r="42" spans="1:15" x14ac:dyDescent="0.2">
      <c r="A42" s="391" t="s">
        <v>348</v>
      </c>
      <c r="B42" s="392" t="s">
        <v>329</v>
      </c>
      <c r="C42" s="392" t="s">
        <v>347</v>
      </c>
      <c r="D42" s="398">
        <v>0</v>
      </c>
      <c r="E42" s="395">
        <v>0</v>
      </c>
      <c r="F42" s="395">
        <v>0</v>
      </c>
      <c r="G42" s="395">
        <v>0</v>
      </c>
      <c r="H42" s="395">
        <v>0</v>
      </c>
      <c r="I42" s="395">
        <v>0</v>
      </c>
      <c r="J42" s="395">
        <v>0</v>
      </c>
      <c r="K42" s="395">
        <v>0</v>
      </c>
      <c r="L42" s="395">
        <v>0</v>
      </c>
      <c r="M42" s="395">
        <v>0</v>
      </c>
      <c r="N42" s="395">
        <v>0</v>
      </c>
      <c r="O42" s="396">
        <v>0</v>
      </c>
    </row>
    <row r="43" spans="1:15" x14ac:dyDescent="0.2">
      <c r="A43" s="391" t="s">
        <v>350</v>
      </c>
      <c r="B43" s="392" t="s">
        <v>329</v>
      </c>
      <c r="C43" s="392" t="s">
        <v>349</v>
      </c>
      <c r="D43" s="398">
        <v>0</v>
      </c>
      <c r="E43" s="395">
        <v>0</v>
      </c>
      <c r="F43" s="395">
        <v>0</v>
      </c>
      <c r="G43" s="395">
        <v>0</v>
      </c>
      <c r="H43" s="395">
        <v>0</v>
      </c>
      <c r="I43" s="395">
        <v>0</v>
      </c>
      <c r="J43" s="395">
        <v>0</v>
      </c>
      <c r="K43" s="395">
        <v>0</v>
      </c>
      <c r="L43" s="395">
        <v>0</v>
      </c>
      <c r="M43" s="395">
        <v>0</v>
      </c>
      <c r="N43" s="395">
        <v>0</v>
      </c>
      <c r="O43" s="396">
        <v>0</v>
      </c>
    </row>
    <row r="44" spans="1:15" x14ac:dyDescent="0.2">
      <c r="A44" s="391" t="s">
        <v>352</v>
      </c>
      <c r="B44" s="392" t="s">
        <v>329</v>
      </c>
      <c r="C44" s="392" t="s">
        <v>351</v>
      </c>
      <c r="D44" s="398">
        <v>0</v>
      </c>
      <c r="E44" s="395">
        <v>0</v>
      </c>
      <c r="F44" s="395">
        <v>0</v>
      </c>
      <c r="G44" s="395">
        <v>0</v>
      </c>
      <c r="H44" s="395">
        <v>0</v>
      </c>
      <c r="I44" s="395">
        <v>0</v>
      </c>
      <c r="J44" s="395">
        <v>0</v>
      </c>
      <c r="K44" s="395">
        <v>0</v>
      </c>
      <c r="L44" s="395">
        <v>0</v>
      </c>
      <c r="M44" s="395">
        <v>0</v>
      </c>
      <c r="N44" s="395">
        <v>0</v>
      </c>
      <c r="O44" s="396">
        <v>0</v>
      </c>
    </row>
    <row r="45" spans="1:15" s="363" customFormat="1" x14ac:dyDescent="0.2">
      <c r="A45" s="391" t="s">
        <v>354</v>
      </c>
      <c r="B45" s="392" t="s">
        <v>329</v>
      </c>
      <c r="C45" s="392" t="s">
        <v>353</v>
      </c>
      <c r="D45" s="399">
        <v>0</v>
      </c>
      <c r="E45" s="400">
        <v>0</v>
      </c>
      <c r="F45" s="400">
        <v>0</v>
      </c>
      <c r="G45" s="400">
        <v>0</v>
      </c>
      <c r="H45" s="400">
        <v>0</v>
      </c>
      <c r="I45" s="400">
        <v>0</v>
      </c>
      <c r="J45" s="400">
        <v>0</v>
      </c>
      <c r="K45" s="400">
        <v>0</v>
      </c>
      <c r="L45" s="400">
        <v>0</v>
      </c>
      <c r="M45" s="400">
        <v>0</v>
      </c>
      <c r="N45" s="400">
        <v>0</v>
      </c>
      <c r="O45" s="401">
        <v>0</v>
      </c>
    </row>
    <row r="46" spans="1:15" x14ac:dyDescent="0.2">
      <c r="A46" s="391" t="s">
        <v>356</v>
      </c>
      <c r="B46" s="392" t="s">
        <v>329</v>
      </c>
      <c r="C46" s="392" t="s">
        <v>355</v>
      </c>
      <c r="D46" s="398">
        <v>0</v>
      </c>
      <c r="E46" s="395">
        <v>0</v>
      </c>
      <c r="F46" s="395">
        <v>0</v>
      </c>
      <c r="G46" s="395">
        <v>0</v>
      </c>
      <c r="H46" s="395">
        <v>0</v>
      </c>
      <c r="I46" s="395">
        <v>0</v>
      </c>
      <c r="J46" s="395">
        <v>0</v>
      </c>
      <c r="K46" s="395">
        <v>0</v>
      </c>
      <c r="L46" s="395">
        <v>0</v>
      </c>
      <c r="M46" s="395">
        <v>0</v>
      </c>
      <c r="N46" s="395">
        <v>0</v>
      </c>
      <c r="O46" s="396">
        <v>0</v>
      </c>
    </row>
    <row r="47" spans="1:15" x14ac:dyDescent="0.2">
      <c r="A47" s="391" t="s">
        <v>358</v>
      </c>
      <c r="B47" s="392" t="s">
        <v>329</v>
      </c>
      <c r="C47" s="392" t="s">
        <v>357</v>
      </c>
      <c r="D47" s="398">
        <v>0</v>
      </c>
      <c r="E47" s="395">
        <v>0</v>
      </c>
      <c r="F47" s="395">
        <v>0</v>
      </c>
      <c r="G47" s="395">
        <v>0</v>
      </c>
      <c r="H47" s="395">
        <v>0</v>
      </c>
      <c r="I47" s="395">
        <v>0</v>
      </c>
      <c r="J47" s="395">
        <v>0</v>
      </c>
      <c r="K47" s="395">
        <v>0</v>
      </c>
      <c r="L47" s="395">
        <v>0</v>
      </c>
      <c r="M47" s="395">
        <v>0</v>
      </c>
      <c r="N47" s="395">
        <v>0</v>
      </c>
      <c r="O47" s="396">
        <v>0</v>
      </c>
    </row>
    <row r="48" spans="1:15" x14ac:dyDescent="0.2">
      <c r="A48" s="391" t="s">
        <v>360</v>
      </c>
      <c r="B48" s="392" t="s">
        <v>329</v>
      </c>
      <c r="C48" s="392" t="s">
        <v>359</v>
      </c>
      <c r="D48" s="398">
        <v>0</v>
      </c>
      <c r="E48" s="395">
        <v>0</v>
      </c>
      <c r="F48" s="395">
        <v>0</v>
      </c>
      <c r="G48" s="395">
        <v>0</v>
      </c>
      <c r="H48" s="395">
        <v>0</v>
      </c>
      <c r="I48" s="395">
        <v>0</v>
      </c>
      <c r="J48" s="395">
        <v>0</v>
      </c>
      <c r="K48" s="395">
        <v>0</v>
      </c>
      <c r="L48" s="395">
        <v>0</v>
      </c>
      <c r="M48" s="395">
        <v>0</v>
      </c>
      <c r="N48" s="395">
        <v>0</v>
      </c>
      <c r="O48" s="396">
        <v>0</v>
      </c>
    </row>
    <row r="49" spans="1:15" x14ac:dyDescent="0.2">
      <c r="A49" s="391" t="s">
        <v>362</v>
      </c>
      <c r="B49" s="392" t="s">
        <v>329</v>
      </c>
      <c r="C49" s="392" t="s">
        <v>361</v>
      </c>
      <c r="D49" s="398">
        <v>0</v>
      </c>
      <c r="E49" s="395">
        <v>0</v>
      </c>
      <c r="F49" s="395">
        <v>0</v>
      </c>
      <c r="G49" s="395">
        <v>0</v>
      </c>
      <c r="H49" s="395">
        <v>0</v>
      </c>
      <c r="I49" s="395">
        <v>0</v>
      </c>
      <c r="J49" s="395">
        <v>0</v>
      </c>
      <c r="K49" s="395">
        <v>0</v>
      </c>
      <c r="L49" s="395">
        <v>0</v>
      </c>
      <c r="M49" s="395">
        <v>0</v>
      </c>
      <c r="N49" s="395">
        <v>0</v>
      </c>
      <c r="O49" s="396">
        <v>0</v>
      </c>
    </row>
    <row r="50" spans="1:15" x14ac:dyDescent="0.2">
      <c r="A50" s="391" t="s">
        <v>364</v>
      </c>
      <c r="B50" s="392" t="s">
        <v>329</v>
      </c>
      <c r="C50" s="392" t="s">
        <v>363</v>
      </c>
      <c r="D50" s="398">
        <v>0</v>
      </c>
      <c r="E50" s="395">
        <v>0</v>
      </c>
      <c r="F50" s="395">
        <v>0</v>
      </c>
      <c r="G50" s="395">
        <v>0</v>
      </c>
      <c r="H50" s="395">
        <v>0</v>
      </c>
      <c r="I50" s="395">
        <v>0</v>
      </c>
      <c r="J50" s="395">
        <v>0</v>
      </c>
      <c r="K50" s="395">
        <v>0</v>
      </c>
      <c r="L50" s="395">
        <v>0</v>
      </c>
      <c r="M50" s="395">
        <v>0</v>
      </c>
      <c r="N50" s="395">
        <v>0</v>
      </c>
      <c r="O50" s="396">
        <v>0</v>
      </c>
    </row>
    <row r="51" spans="1:15" s="363" customFormat="1" x14ac:dyDescent="0.2">
      <c r="A51" s="391" t="s">
        <v>366</v>
      </c>
      <c r="B51" s="392" t="s">
        <v>329</v>
      </c>
      <c r="C51" s="392" t="s">
        <v>365</v>
      </c>
      <c r="D51" s="399">
        <v>0</v>
      </c>
      <c r="E51" s="400">
        <v>0</v>
      </c>
      <c r="F51" s="400">
        <v>0</v>
      </c>
      <c r="G51" s="400">
        <v>0</v>
      </c>
      <c r="H51" s="400">
        <v>0</v>
      </c>
      <c r="I51" s="400">
        <v>0</v>
      </c>
      <c r="J51" s="400">
        <v>0</v>
      </c>
      <c r="K51" s="400">
        <v>0</v>
      </c>
      <c r="L51" s="400">
        <v>0</v>
      </c>
      <c r="M51" s="400">
        <v>0</v>
      </c>
      <c r="N51" s="400">
        <v>0</v>
      </c>
      <c r="O51" s="401">
        <v>0</v>
      </c>
    </row>
    <row r="52" spans="1:15" x14ac:dyDescent="0.2">
      <c r="A52" s="391" t="s">
        <v>368</v>
      </c>
      <c r="B52" s="392" t="s">
        <v>329</v>
      </c>
      <c r="C52" s="392" t="s">
        <v>367</v>
      </c>
      <c r="D52" s="398">
        <v>0</v>
      </c>
      <c r="E52" s="395">
        <v>0</v>
      </c>
      <c r="F52" s="395">
        <v>0</v>
      </c>
      <c r="G52" s="395">
        <v>0</v>
      </c>
      <c r="H52" s="395">
        <v>0</v>
      </c>
      <c r="I52" s="395">
        <v>0</v>
      </c>
      <c r="J52" s="395">
        <v>0</v>
      </c>
      <c r="K52" s="395">
        <v>0</v>
      </c>
      <c r="L52" s="395">
        <v>0</v>
      </c>
      <c r="M52" s="395">
        <v>0</v>
      </c>
      <c r="N52" s="395">
        <v>0</v>
      </c>
      <c r="O52" s="396">
        <v>0</v>
      </c>
    </row>
    <row r="53" spans="1:15" x14ac:dyDescent="0.2">
      <c r="A53" s="391" t="s">
        <v>370</v>
      </c>
      <c r="B53" s="392" t="s">
        <v>329</v>
      </c>
      <c r="C53" s="392" t="s">
        <v>369</v>
      </c>
      <c r="D53" s="398">
        <v>0</v>
      </c>
      <c r="E53" s="395">
        <v>0</v>
      </c>
      <c r="F53" s="395">
        <v>0</v>
      </c>
      <c r="G53" s="395">
        <v>0</v>
      </c>
      <c r="H53" s="395">
        <v>0</v>
      </c>
      <c r="I53" s="395">
        <v>0</v>
      </c>
      <c r="J53" s="395">
        <v>0</v>
      </c>
      <c r="K53" s="395">
        <v>0</v>
      </c>
      <c r="L53" s="395">
        <v>0</v>
      </c>
      <c r="M53" s="395">
        <v>0</v>
      </c>
      <c r="N53" s="395">
        <v>0</v>
      </c>
      <c r="O53" s="396">
        <v>0</v>
      </c>
    </row>
    <row r="54" spans="1:15" x14ac:dyDescent="0.2">
      <c r="A54" s="391" t="s">
        <v>372</v>
      </c>
      <c r="B54" s="392" t="s">
        <v>329</v>
      </c>
      <c r="C54" s="392" t="s">
        <v>371</v>
      </c>
      <c r="D54" s="398">
        <v>0</v>
      </c>
      <c r="E54" s="395">
        <v>0</v>
      </c>
      <c r="F54" s="395">
        <v>0</v>
      </c>
      <c r="G54" s="395">
        <v>0</v>
      </c>
      <c r="H54" s="395">
        <v>0</v>
      </c>
      <c r="I54" s="395">
        <v>0</v>
      </c>
      <c r="J54" s="395">
        <v>0</v>
      </c>
      <c r="K54" s="395">
        <v>0</v>
      </c>
      <c r="L54" s="395">
        <v>0</v>
      </c>
      <c r="M54" s="395">
        <v>0</v>
      </c>
      <c r="N54" s="395">
        <v>0</v>
      </c>
      <c r="O54" s="396">
        <v>0</v>
      </c>
    </row>
    <row r="55" spans="1:15" x14ac:dyDescent="0.2">
      <c r="A55" s="391" t="s">
        <v>374</v>
      </c>
      <c r="B55" s="392" t="s">
        <v>329</v>
      </c>
      <c r="C55" s="392" t="s">
        <v>373</v>
      </c>
      <c r="D55" s="398">
        <v>0</v>
      </c>
      <c r="E55" s="395">
        <v>0</v>
      </c>
      <c r="F55" s="395">
        <v>0</v>
      </c>
      <c r="G55" s="395">
        <v>0</v>
      </c>
      <c r="H55" s="395">
        <v>0</v>
      </c>
      <c r="I55" s="395">
        <v>0</v>
      </c>
      <c r="J55" s="395">
        <v>0</v>
      </c>
      <c r="K55" s="395">
        <v>0</v>
      </c>
      <c r="L55" s="395">
        <v>0</v>
      </c>
      <c r="M55" s="395">
        <v>0</v>
      </c>
      <c r="N55" s="395">
        <v>0</v>
      </c>
      <c r="O55" s="396">
        <v>0</v>
      </c>
    </row>
    <row r="56" spans="1:15" x14ac:dyDescent="0.2">
      <c r="A56" s="391" t="s">
        <v>376</v>
      </c>
      <c r="B56" s="392" t="s">
        <v>329</v>
      </c>
      <c r="C56" s="392" t="s">
        <v>375</v>
      </c>
      <c r="D56" s="398">
        <v>0</v>
      </c>
      <c r="E56" s="395">
        <v>0</v>
      </c>
      <c r="F56" s="395">
        <v>0</v>
      </c>
      <c r="G56" s="395">
        <v>0</v>
      </c>
      <c r="H56" s="395">
        <v>0</v>
      </c>
      <c r="I56" s="395">
        <v>0</v>
      </c>
      <c r="J56" s="395">
        <v>0</v>
      </c>
      <c r="K56" s="395">
        <v>0</v>
      </c>
      <c r="L56" s="395">
        <v>0</v>
      </c>
      <c r="M56" s="395">
        <v>0</v>
      </c>
      <c r="N56" s="395">
        <v>0</v>
      </c>
      <c r="O56" s="396">
        <v>0</v>
      </c>
    </row>
    <row r="57" spans="1:15" x14ac:dyDescent="0.2">
      <c r="A57" s="391" t="s">
        <v>378</v>
      </c>
      <c r="B57" s="392" t="s">
        <v>329</v>
      </c>
      <c r="C57" s="392" t="s">
        <v>377</v>
      </c>
      <c r="D57" s="398">
        <v>0</v>
      </c>
      <c r="E57" s="395">
        <v>0</v>
      </c>
      <c r="F57" s="395">
        <v>0</v>
      </c>
      <c r="G57" s="395">
        <v>0</v>
      </c>
      <c r="H57" s="395">
        <v>0</v>
      </c>
      <c r="I57" s="395">
        <v>0</v>
      </c>
      <c r="J57" s="395">
        <v>0</v>
      </c>
      <c r="K57" s="395">
        <v>0</v>
      </c>
      <c r="L57" s="395">
        <v>0</v>
      </c>
      <c r="M57" s="395">
        <v>0</v>
      </c>
      <c r="N57" s="395">
        <v>0</v>
      </c>
      <c r="O57" s="396">
        <v>0</v>
      </c>
    </row>
    <row r="58" spans="1:15" x14ac:dyDescent="0.2">
      <c r="A58" s="391" t="s">
        <v>380</v>
      </c>
      <c r="B58" s="392" t="s">
        <v>329</v>
      </c>
      <c r="C58" s="392" t="s">
        <v>379</v>
      </c>
      <c r="D58" s="398">
        <v>0</v>
      </c>
      <c r="E58" s="395">
        <v>0</v>
      </c>
      <c r="F58" s="395">
        <v>0</v>
      </c>
      <c r="G58" s="395">
        <v>0</v>
      </c>
      <c r="H58" s="395">
        <v>0</v>
      </c>
      <c r="I58" s="395">
        <v>0</v>
      </c>
      <c r="J58" s="395">
        <v>0</v>
      </c>
      <c r="K58" s="395">
        <v>0</v>
      </c>
      <c r="L58" s="395">
        <v>0</v>
      </c>
      <c r="M58" s="395">
        <v>0</v>
      </c>
      <c r="N58" s="395">
        <v>0</v>
      </c>
      <c r="O58" s="396">
        <v>0</v>
      </c>
    </row>
    <row r="59" spans="1:15" x14ac:dyDescent="0.2">
      <c r="A59" s="391" t="s">
        <v>382</v>
      </c>
      <c r="B59" s="392" t="s">
        <v>329</v>
      </c>
      <c r="C59" s="392" t="s">
        <v>381</v>
      </c>
      <c r="D59" s="398">
        <v>0</v>
      </c>
      <c r="E59" s="395">
        <v>0</v>
      </c>
      <c r="F59" s="395">
        <v>0</v>
      </c>
      <c r="G59" s="395">
        <v>0</v>
      </c>
      <c r="H59" s="395">
        <v>0</v>
      </c>
      <c r="I59" s="395">
        <v>0</v>
      </c>
      <c r="J59" s="395">
        <v>0</v>
      </c>
      <c r="K59" s="395">
        <v>0</v>
      </c>
      <c r="L59" s="395">
        <v>0</v>
      </c>
      <c r="M59" s="395">
        <v>0</v>
      </c>
      <c r="N59" s="395">
        <v>0</v>
      </c>
      <c r="O59" s="396">
        <v>0</v>
      </c>
    </row>
    <row r="60" spans="1:15" x14ac:dyDescent="0.2">
      <c r="A60" s="391" t="s">
        <v>384</v>
      </c>
      <c r="B60" s="392" t="s">
        <v>329</v>
      </c>
      <c r="C60" s="392" t="s">
        <v>383</v>
      </c>
      <c r="D60" s="398">
        <v>0</v>
      </c>
      <c r="E60" s="395">
        <v>0</v>
      </c>
      <c r="F60" s="395">
        <v>0</v>
      </c>
      <c r="G60" s="395">
        <v>0</v>
      </c>
      <c r="H60" s="395">
        <v>0</v>
      </c>
      <c r="I60" s="395">
        <v>0</v>
      </c>
      <c r="J60" s="395">
        <v>0</v>
      </c>
      <c r="K60" s="395">
        <v>0</v>
      </c>
      <c r="L60" s="395">
        <v>0</v>
      </c>
      <c r="M60" s="395">
        <v>0</v>
      </c>
      <c r="N60" s="395">
        <v>0</v>
      </c>
      <c r="O60" s="396">
        <v>0</v>
      </c>
    </row>
    <row r="61" spans="1:15" x14ac:dyDescent="0.2">
      <c r="A61" s="391" t="s">
        <v>386</v>
      </c>
      <c r="B61" s="392" t="s">
        <v>329</v>
      </c>
      <c r="C61" s="392" t="s">
        <v>385</v>
      </c>
      <c r="D61" s="398">
        <v>0</v>
      </c>
      <c r="E61" s="395">
        <v>0</v>
      </c>
      <c r="F61" s="395">
        <v>0</v>
      </c>
      <c r="G61" s="395">
        <v>0</v>
      </c>
      <c r="H61" s="395">
        <v>0</v>
      </c>
      <c r="I61" s="395">
        <v>0</v>
      </c>
      <c r="J61" s="395">
        <v>0</v>
      </c>
      <c r="K61" s="395">
        <v>0</v>
      </c>
      <c r="L61" s="395">
        <v>0</v>
      </c>
      <c r="M61" s="395">
        <v>0</v>
      </c>
      <c r="N61" s="395">
        <v>0</v>
      </c>
      <c r="O61" s="396">
        <v>0</v>
      </c>
    </row>
    <row r="62" spans="1:15" x14ac:dyDescent="0.2">
      <c r="A62" s="391" t="s">
        <v>388</v>
      </c>
      <c r="B62" s="392" t="s">
        <v>329</v>
      </c>
      <c r="C62" s="392" t="s">
        <v>387</v>
      </c>
      <c r="D62" s="398">
        <v>0</v>
      </c>
      <c r="E62" s="395">
        <v>0</v>
      </c>
      <c r="F62" s="395">
        <v>0</v>
      </c>
      <c r="G62" s="395">
        <v>0</v>
      </c>
      <c r="H62" s="395">
        <v>0</v>
      </c>
      <c r="I62" s="395">
        <v>0</v>
      </c>
      <c r="J62" s="395">
        <v>0</v>
      </c>
      <c r="K62" s="395">
        <v>0</v>
      </c>
      <c r="L62" s="395">
        <v>0</v>
      </c>
      <c r="M62" s="395">
        <v>0</v>
      </c>
      <c r="N62" s="395">
        <v>0</v>
      </c>
      <c r="O62" s="396">
        <v>0</v>
      </c>
    </row>
    <row r="63" spans="1:15" x14ac:dyDescent="0.2">
      <c r="A63" s="391" t="s">
        <v>390</v>
      </c>
      <c r="B63" s="392" t="s">
        <v>329</v>
      </c>
      <c r="C63" s="392" t="s">
        <v>389</v>
      </c>
      <c r="D63" s="398">
        <v>0</v>
      </c>
      <c r="E63" s="395">
        <v>0</v>
      </c>
      <c r="F63" s="395">
        <v>0</v>
      </c>
      <c r="G63" s="395">
        <v>0</v>
      </c>
      <c r="H63" s="395">
        <v>0</v>
      </c>
      <c r="I63" s="395">
        <v>0</v>
      </c>
      <c r="J63" s="395">
        <v>0</v>
      </c>
      <c r="K63" s="395">
        <v>0</v>
      </c>
      <c r="L63" s="395">
        <v>0</v>
      </c>
      <c r="M63" s="395">
        <v>0</v>
      </c>
      <c r="N63" s="395">
        <v>0</v>
      </c>
      <c r="O63" s="396">
        <v>0</v>
      </c>
    </row>
    <row r="64" spans="1:15" x14ac:dyDescent="0.2">
      <c r="A64" s="391" t="s">
        <v>392</v>
      </c>
      <c r="B64" s="392" t="s">
        <v>329</v>
      </c>
      <c r="C64" s="392" t="s">
        <v>391</v>
      </c>
      <c r="D64" s="398">
        <v>0</v>
      </c>
      <c r="E64" s="395">
        <v>0</v>
      </c>
      <c r="F64" s="395">
        <v>0</v>
      </c>
      <c r="G64" s="395">
        <v>0</v>
      </c>
      <c r="H64" s="395">
        <v>0</v>
      </c>
      <c r="I64" s="395">
        <v>0</v>
      </c>
      <c r="J64" s="395">
        <v>0</v>
      </c>
      <c r="K64" s="395">
        <v>0</v>
      </c>
      <c r="L64" s="395">
        <v>0</v>
      </c>
      <c r="M64" s="395">
        <v>0</v>
      </c>
      <c r="N64" s="395">
        <v>0</v>
      </c>
      <c r="O64" s="396">
        <v>0</v>
      </c>
    </row>
    <row r="65" spans="1:15" x14ac:dyDescent="0.2">
      <c r="A65" s="391" t="s">
        <v>394</v>
      </c>
      <c r="B65" s="392" t="s">
        <v>329</v>
      </c>
      <c r="C65" s="392" t="s">
        <v>393</v>
      </c>
      <c r="D65" s="398">
        <v>0</v>
      </c>
      <c r="E65" s="395">
        <v>0</v>
      </c>
      <c r="F65" s="395">
        <v>0</v>
      </c>
      <c r="G65" s="395">
        <v>0</v>
      </c>
      <c r="H65" s="395">
        <v>0</v>
      </c>
      <c r="I65" s="395">
        <v>0</v>
      </c>
      <c r="J65" s="395">
        <v>0</v>
      </c>
      <c r="K65" s="395">
        <v>0</v>
      </c>
      <c r="L65" s="395">
        <v>0</v>
      </c>
      <c r="M65" s="395">
        <v>0</v>
      </c>
      <c r="N65" s="395">
        <v>0</v>
      </c>
      <c r="O65" s="396">
        <v>0</v>
      </c>
    </row>
    <row r="66" spans="1:15" x14ac:dyDescent="0.2">
      <c r="A66" s="391" t="s">
        <v>397</v>
      </c>
      <c r="B66" s="392" t="s">
        <v>395</v>
      </c>
      <c r="C66" s="392" t="s">
        <v>396</v>
      </c>
      <c r="D66" s="398">
        <v>0</v>
      </c>
      <c r="E66" s="395">
        <v>0</v>
      </c>
      <c r="F66" s="395">
        <v>0</v>
      </c>
      <c r="G66" s="395">
        <v>0</v>
      </c>
      <c r="H66" s="395">
        <v>0</v>
      </c>
      <c r="I66" s="395">
        <v>0</v>
      </c>
      <c r="J66" s="395">
        <v>0</v>
      </c>
      <c r="K66" s="395">
        <v>0</v>
      </c>
      <c r="L66" s="395">
        <v>0</v>
      </c>
      <c r="M66" s="395">
        <v>0</v>
      </c>
      <c r="N66" s="395">
        <v>0</v>
      </c>
      <c r="O66" s="396">
        <v>0</v>
      </c>
    </row>
    <row r="67" spans="1:15" x14ac:dyDescent="0.2">
      <c r="A67" s="391" t="s">
        <v>399</v>
      </c>
      <c r="B67" s="392" t="s">
        <v>395</v>
      </c>
      <c r="C67" s="392" t="s">
        <v>398</v>
      </c>
      <c r="D67" s="398">
        <v>0</v>
      </c>
      <c r="E67" s="395">
        <v>0</v>
      </c>
      <c r="F67" s="395">
        <v>0</v>
      </c>
      <c r="G67" s="395">
        <v>0</v>
      </c>
      <c r="H67" s="395">
        <v>0</v>
      </c>
      <c r="I67" s="395">
        <v>0</v>
      </c>
      <c r="J67" s="395">
        <v>0</v>
      </c>
      <c r="K67" s="395">
        <v>0</v>
      </c>
      <c r="L67" s="395">
        <v>0</v>
      </c>
      <c r="M67" s="395">
        <v>0</v>
      </c>
      <c r="N67" s="395">
        <v>0</v>
      </c>
      <c r="O67" s="396">
        <v>0</v>
      </c>
    </row>
    <row r="68" spans="1:15" x14ac:dyDescent="0.2">
      <c r="A68" s="391" t="s">
        <v>401</v>
      </c>
      <c r="B68" s="392" t="s">
        <v>395</v>
      </c>
      <c r="C68" s="392" t="s">
        <v>400</v>
      </c>
      <c r="D68" s="398">
        <v>0</v>
      </c>
      <c r="E68" s="395">
        <v>0</v>
      </c>
      <c r="F68" s="395">
        <v>0</v>
      </c>
      <c r="G68" s="395">
        <v>0</v>
      </c>
      <c r="H68" s="395">
        <v>0</v>
      </c>
      <c r="I68" s="395">
        <v>0</v>
      </c>
      <c r="J68" s="395">
        <v>0</v>
      </c>
      <c r="K68" s="395">
        <v>0</v>
      </c>
      <c r="L68" s="395">
        <v>0</v>
      </c>
      <c r="M68" s="395">
        <v>0</v>
      </c>
      <c r="N68" s="395">
        <v>0</v>
      </c>
      <c r="O68" s="396">
        <v>0</v>
      </c>
    </row>
    <row r="69" spans="1:15" x14ac:dyDescent="0.2">
      <c r="A69" s="391" t="s">
        <v>403</v>
      </c>
      <c r="B69" s="392" t="s">
        <v>395</v>
      </c>
      <c r="C69" s="392" t="s">
        <v>402</v>
      </c>
      <c r="D69" s="398">
        <v>0</v>
      </c>
      <c r="E69" s="395">
        <v>0</v>
      </c>
      <c r="F69" s="395">
        <v>0</v>
      </c>
      <c r="G69" s="395">
        <v>0</v>
      </c>
      <c r="H69" s="395">
        <v>0</v>
      </c>
      <c r="I69" s="395">
        <v>0</v>
      </c>
      <c r="J69" s="395">
        <v>0</v>
      </c>
      <c r="K69" s="395">
        <v>0</v>
      </c>
      <c r="L69" s="395">
        <v>0</v>
      </c>
      <c r="M69" s="395">
        <v>0</v>
      </c>
      <c r="N69" s="395">
        <v>0</v>
      </c>
      <c r="O69" s="396">
        <v>0</v>
      </c>
    </row>
    <row r="70" spans="1:15" x14ac:dyDescent="0.2">
      <c r="A70" s="391" t="s">
        <v>405</v>
      </c>
      <c r="B70" s="392" t="s">
        <v>395</v>
      </c>
      <c r="C70" s="392" t="s">
        <v>404</v>
      </c>
      <c r="D70" s="398">
        <v>0</v>
      </c>
      <c r="E70" s="395">
        <v>0</v>
      </c>
      <c r="F70" s="395">
        <v>0</v>
      </c>
      <c r="G70" s="395">
        <v>0</v>
      </c>
      <c r="H70" s="395">
        <v>0</v>
      </c>
      <c r="I70" s="395">
        <v>0</v>
      </c>
      <c r="J70" s="395">
        <v>0</v>
      </c>
      <c r="K70" s="395">
        <v>0</v>
      </c>
      <c r="L70" s="395">
        <v>0</v>
      </c>
      <c r="M70" s="395">
        <v>0</v>
      </c>
      <c r="N70" s="395">
        <v>0</v>
      </c>
      <c r="O70" s="396">
        <v>0</v>
      </c>
    </row>
    <row r="71" spans="1:15" x14ac:dyDescent="0.2">
      <c r="A71" s="391" t="s">
        <v>407</v>
      </c>
      <c r="B71" s="392" t="s">
        <v>395</v>
      </c>
      <c r="C71" s="392" t="s">
        <v>406</v>
      </c>
      <c r="D71" s="398">
        <v>0</v>
      </c>
      <c r="E71" s="395">
        <v>0</v>
      </c>
      <c r="F71" s="395">
        <v>0</v>
      </c>
      <c r="G71" s="395">
        <v>0</v>
      </c>
      <c r="H71" s="395">
        <v>0</v>
      </c>
      <c r="I71" s="395">
        <v>0</v>
      </c>
      <c r="J71" s="395">
        <v>0</v>
      </c>
      <c r="K71" s="395">
        <v>0</v>
      </c>
      <c r="L71" s="395">
        <v>0</v>
      </c>
      <c r="M71" s="395">
        <v>0</v>
      </c>
      <c r="N71" s="395">
        <v>0</v>
      </c>
      <c r="O71" s="396">
        <v>0</v>
      </c>
    </row>
    <row r="72" spans="1:15" x14ac:dyDescent="0.2">
      <c r="A72" s="391" t="s">
        <v>409</v>
      </c>
      <c r="B72" s="392" t="s">
        <v>395</v>
      </c>
      <c r="C72" s="392" t="s">
        <v>408</v>
      </c>
      <c r="D72" s="398">
        <v>0</v>
      </c>
      <c r="E72" s="395">
        <v>0</v>
      </c>
      <c r="F72" s="395">
        <v>0</v>
      </c>
      <c r="G72" s="395">
        <v>0</v>
      </c>
      <c r="H72" s="395">
        <v>0</v>
      </c>
      <c r="I72" s="395">
        <v>0</v>
      </c>
      <c r="J72" s="395">
        <v>0</v>
      </c>
      <c r="K72" s="395">
        <v>0</v>
      </c>
      <c r="L72" s="395">
        <v>0</v>
      </c>
      <c r="M72" s="395">
        <v>0</v>
      </c>
      <c r="N72" s="395">
        <v>0</v>
      </c>
      <c r="O72" s="396">
        <v>0</v>
      </c>
    </row>
    <row r="73" spans="1:15" x14ac:dyDescent="0.2">
      <c r="A73" s="391" t="s">
        <v>411</v>
      </c>
      <c r="B73" s="392" t="s">
        <v>395</v>
      </c>
      <c r="C73" s="392" t="s">
        <v>410</v>
      </c>
      <c r="D73" s="398">
        <v>0</v>
      </c>
      <c r="E73" s="395">
        <v>0</v>
      </c>
      <c r="F73" s="395">
        <v>0</v>
      </c>
      <c r="G73" s="395">
        <v>0</v>
      </c>
      <c r="H73" s="395">
        <v>0</v>
      </c>
      <c r="I73" s="395">
        <v>0</v>
      </c>
      <c r="J73" s="395">
        <v>0</v>
      </c>
      <c r="K73" s="395">
        <v>0</v>
      </c>
      <c r="L73" s="395">
        <v>0</v>
      </c>
      <c r="M73" s="395">
        <v>0</v>
      </c>
      <c r="N73" s="395">
        <v>0</v>
      </c>
      <c r="O73" s="396">
        <v>0</v>
      </c>
    </row>
    <row r="74" spans="1:15" x14ac:dyDescent="0.2">
      <c r="A74" s="391" t="s">
        <v>413</v>
      </c>
      <c r="B74" s="392" t="s">
        <v>395</v>
      </c>
      <c r="C74" s="392" t="s">
        <v>412</v>
      </c>
      <c r="D74" s="398">
        <v>0</v>
      </c>
      <c r="E74" s="395">
        <v>0</v>
      </c>
      <c r="F74" s="395">
        <v>0</v>
      </c>
      <c r="G74" s="395">
        <v>0</v>
      </c>
      <c r="H74" s="395">
        <v>0</v>
      </c>
      <c r="I74" s="395">
        <v>0</v>
      </c>
      <c r="J74" s="395">
        <v>0</v>
      </c>
      <c r="K74" s="395">
        <v>0</v>
      </c>
      <c r="L74" s="395">
        <v>0</v>
      </c>
      <c r="M74" s="395">
        <v>0</v>
      </c>
      <c r="N74" s="395">
        <v>0</v>
      </c>
      <c r="O74" s="396">
        <v>0</v>
      </c>
    </row>
    <row r="75" spans="1:15" x14ac:dyDescent="0.2">
      <c r="A75" s="391" t="s">
        <v>415</v>
      </c>
      <c r="B75" s="392" t="s">
        <v>395</v>
      </c>
      <c r="C75" s="392" t="s">
        <v>414</v>
      </c>
      <c r="D75" s="398">
        <v>0</v>
      </c>
      <c r="E75" s="395">
        <v>0</v>
      </c>
      <c r="F75" s="395">
        <v>0</v>
      </c>
      <c r="G75" s="395">
        <v>0</v>
      </c>
      <c r="H75" s="395">
        <v>0</v>
      </c>
      <c r="I75" s="395">
        <v>0</v>
      </c>
      <c r="J75" s="395">
        <v>0</v>
      </c>
      <c r="K75" s="395">
        <v>0</v>
      </c>
      <c r="L75" s="395">
        <v>0</v>
      </c>
      <c r="M75" s="395">
        <v>0</v>
      </c>
      <c r="N75" s="395">
        <v>0</v>
      </c>
      <c r="O75" s="396">
        <v>0</v>
      </c>
    </row>
    <row r="76" spans="1:15" x14ac:dyDescent="0.2">
      <c r="A76" s="391" t="s">
        <v>417</v>
      </c>
      <c r="B76" s="392" t="s">
        <v>395</v>
      </c>
      <c r="C76" s="392" t="s">
        <v>416</v>
      </c>
      <c r="D76" s="398">
        <v>0</v>
      </c>
      <c r="E76" s="395">
        <v>0</v>
      </c>
      <c r="F76" s="395">
        <v>0</v>
      </c>
      <c r="G76" s="395">
        <v>0</v>
      </c>
      <c r="H76" s="395">
        <v>0</v>
      </c>
      <c r="I76" s="395">
        <v>0</v>
      </c>
      <c r="J76" s="395">
        <v>0</v>
      </c>
      <c r="K76" s="395">
        <v>0</v>
      </c>
      <c r="L76" s="395">
        <v>0</v>
      </c>
      <c r="M76" s="395">
        <v>0</v>
      </c>
      <c r="N76" s="395">
        <v>0</v>
      </c>
      <c r="O76" s="396">
        <v>0</v>
      </c>
    </row>
    <row r="77" spans="1:15" x14ac:dyDescent="0.2">
      <c r="A77" s="391" t="s">
        <v>419</v>
      </c>
      <c r="B77" s="392" t="s">
        <v>395</v>
      </c>
      <c r="C77" s="392" t="s">
        <v>418</v>
      </c>
      <c r="D77" s="398">
        <v>0</v>
      </c>
      <c r="E77" s="395">
        <v>0</v>
      </c>
      <c r="F77" s="395">
        <v>0</v>
      </c>
      <c r="G77" s="395">
        <v>0</v>
      </c>
      <c r="H77" s="395">
        <v>0</v>
      </c>
      <c r="I77" s="395">
        <v>0</v>
      </c>
      <c r="J77" s="395">
        <v>0</v>
      </c>
      <c r="K77" s="395">
        <v>0</v>
      </c>
      <c r="L77" s="395">
        <v>0</v>
      </c>
      <c r="M77" s="395">
        <v>0</v>
      </c>
      <c r="N77" s="395">
        <v>0</v>
      </c>
      <c r="O77" s="396">
        <v>0</v>
      </c>
    </row>
    <row r="78" spans="1:15" x14ac:dyDescent="0.2">
      <c r="A78" s="391" t="s">
        <v>421</v>
      </c>
      <c r="B78" s="392" t="s">
        <v>395</v>
      </c>
      <c r="C78" s="392" t="s">
        <v>420</v>
      </c>
      <c r="D78" s="398">
        <v>0</v>
      </c>
      <c r="E78" s="395">
        <v>0</v>
      </c>
      <c r="F78" s="395">
        <v>0</v>
      </c>
      <c r="G78" s="395">
        <v>0</v>
      </c>
      <c r="H78" s="395">
        <v>0</v>
      </c>
      <c r="I78" s="395">
        <v>0</v>
      </c>
      <c r="J78" s="395">
        <v>0</v>
      </c>
      <c r="K78" s="395">
        <v>0</v>
      </c>
      <c r="L78" s="395">
        <v>0</v>
      </c>
      <c r="M78" s="395">
        <v>0</v>
      </c>
      <c r="N78" s="395">
        <v>0</v>
      </c>
      <c r="O78" s="396">
        <v>0</v>
      </c>
    </row>
    <row r="79" spans="1:15" x14ac:dyDescent="0.2">
      <c r="A79" s="391" t="s">
        <v>423</v>
      </c>
      <c r="B79" s="392" t="s">
        <v>395</v>
      </c>
      <c r="C79" s="392" t="s">
        <v>422</v>
      </c>
      <c r="D79" s="398">
        <v>0</v>
      </c>
      <c r="E79" s="395">
        <v>0</v>
      </c>
      <c r="F79" s="395">
        <v>0</v>
      </c>
      <c r="G79" s="395">
        <v>0</v>
      </c>
      <c r="H79" s="395">
        <v>0</v>
      </c>
      <c r="I79" s="395">
        <v>0</v>
      </c>
      <c r="J79" s="395">
        <v>0</v>
      </c>
      <c r="K79" s="395">
        <v>0</v>
      </c>
      <c r="L79" s="395">
        <v>0</v>
      </c>
      <c r="M79" s="395">
        <v>0</v>
      </c>
      <c r="N79" s="395">
        <v>0</v>
      </c>
      <c r="O79" s="396">
        <v>0</v>
      </c>
    </row>
    <row r="80" spans="1:15" x14ac:dyDescent="0.2">
      <c r="A80" s="391" t="s">
        <v>425</v>
      </c>
      <c r="B80" s="392" t="s">
        <v>395</v>
      </c>
      <c r="C80" s="392" t="s">
        <v>424</v>
      </c>
      <c r="D80" s="398">
        <v>0</v>
      </c>
      <c r="E80" s="395">
        <v>0</v>
      </c>
      <c r="F80" s="395">
        <v>0</v>
      </c>
      <c r="G80" s="395">
        <v>0</v>
      </c>
      <c r="H80" s="395">
        <v>0</v>
      </c>
      <c r="I80" s="395">
        <v>0</v>
      </c>
      <c r="J80" s="395">
        <v>0</v>
      </c>
      <c r="K80" s="395">
        <v>0</v>
      </c>
      <c r="L80" s="395">
        <v>0</v>
      </c>
      <c r="M80" s="395">
        <v>0</v>
      </c>
      <c r="N80" s="395">
        <v>0</v>
      </c>
      <c r="O80" s="396">
        <v>0</v>
      </c>
    </row>
    <row r="81" spans="1:15" x14ac:dyDescent="0.2">
      <c r="A81" s="391" t="s">
        <v>427</v>
      </c>
      <c r="B81" s="392" t="s">
        <v>395</v>
      </c>
      <c r="C81" s="392" t="s">
        <v>426</v>
      </c>
      <c r="D81" s="398">
        <v>0</v>
      </c>
      <c r="E81" s="395">
        <v>0</v>
      </c>
      <c r="F81" s="395">
        <v>0</v>
      </c>
      <c r="G81" s="395">
        <v>0</v>
      </c>
      <c r="H81" s="395">
        <v>0</v>
      </c>
      <c r="I81" s="395">
        <v>0</v>
      </c>
      <c r="J81" s="395">
        <v>0</v>
      </c>
      <c r="K81" s="395">
        <v>0</v>
      </c>
      <c r="L81" s="395">
        <v>0</v>
      </c>
      <c r="M81" s="395">
        <v>0</v>
      </c>
      <c r="N81" s="395">
        <v>0</v>
      </c>
      <c r="O81" s="396">
        <v>0</v>
      </c>
    </row>
    <row r="82" spans="1:15" x14ac:dyDescent="0.2">
      <c r="A82" s="391" t="s">
        <v>430</v>
      </c>
      <c r="B82" s="392" t="s">
        <v>428</v>
      </c>
      <c r="C82" s="392" t="s">
        <v>429</v>
      </c>
      <c r="D82" s="398">
        <v>0</v>
      </c>
      <c r="E82" s="395">
        <v>0</v>
      </c>
      <c r="F82" s="395">
        <v>0</v>
      </c>
      <c r="G82" s="395">
        <v>0</v>
      </c>
      <c r="H82" s="395">
        <v>0</v>
      </c>
      <c r="I82" s="395">
        <v>0</v>
      </c>
      <c r="J82" s="395">
        <v>0</v>
      </c>
      <c r="K82" s="395">
        <v>0</v>
      </c>
      <c r="L82" s="395">
        <v>0</v>
      </c>
      <c r="M82" s="395">
        <v>0</v>
      </c>
      <c r="N82" s="395">
        <v>0</v>
      </c>
      <c r="O82" s="396">
        <v>0</v>
      </c>
    </row>
    <row r="83" spans="1:15" x14ac:dyDescent="0.2">
      <c r="A83" s="391" t="s">
        <v>432</v>
      </c>
      <c r="B83" s="392" t="s">
        <v>428</v>
      </c>
      <c r="C83" s="392" t="s">
        <v>431</v>
      </c>
      <c r="D83" s="398">
        <v>0</v>
      </c>
      <c r="E83" s="395">
        <v>0</v>
      </c>
      <c r="F83" s="395">
        <v>0</v>
      </c>
      <c r="G83" s="395">
        <v>0</v>
      </c>
      <c r="H83" s="395">
        <v>0</v>
      </c>
      <c r="I83" s="395">
        <v>0</v>
      </c>
      <c r="J83" s="395">
        <v>0</v>
      </c>
      <c r="K83" s="395">
        <v>0</v>
      </c>
      <c r="L83" s="395">
        <v>0</v>
      </c>
      <c r="M83" s="395">
        <v>0</v>
      </c>
      <c r="N83" s="395">
        <v>0</v>
      </c>
      <c r="O83" s="396">
        <v>0</v>
      </c>
    </row>
    <row r="84" spans="1:15" x14ac:dyDescent="0.2">
      <c r="A84" s="391" t="s">
        <v>434</v>
      </c>
      <c r="B84" s="392" t="s">
        <v>428</v>
      </c>
      <c r="C84" s="392" t="s">
        <v>433</v>
      </c>
      <c r="D84" s="398">
        <v>0</v>
      </c>
      <c r="E84" s="395">
        <v>0</v>
      </c>
      <c r="F84" s="395">
        <v>0</v>
      </c>
      <c r="G84" s="395">
        <v>0</v>
      </c>
      <c r="H84" s="395">
        <v>0</v>
      </c>
      <c r="I84" s="395">
        <v>0</v>
      </c>
      <c r="J84" s="395">
        <v>0</v>
      </c>
      <c r="K84" s="395">
        <v>0</v>
      </c>
      <c r="L84" s="395">
        <v>0</v>
      </c>
      <c r="M84" s="395">
        <v>0</v>
      </c>
      <c r="N84" s="395">
        <v>0</v>
      </c>
      <c r="O84" s="396">
        <v>0</v>
      </c>
    </row>
    <row r="85" spans="1:15" x14ac:dyDescent="0.2">
      <c r="A85" s="391" t="s">
        <v>436</v>
      </c>
      <c r="B85" s="392" t="s">
        <v>428</v>
      </c>
      <c r="C85" s="392" t="s">
        <v>435</v>
      </c>
      <c r="D85" s="398">
        <v>0</v>
      </c>
      <c r="E85" s="395">
        <v>0</v>
      </c>
      <c r="F85" s="395">
        <v>0</v>
      </c>
      <c r="G85" s="395">
        <v>0</v>
      </c>
      <c r="H85" s="395">
        <v>0</v>
      </c>
      <c r="I85" s="395">
        <v>0</v>
      </c>
      <c r="J85" s="395">
        <v>0</v>
      </c>
      <c r="K85" s="395">
        <v>0</v>
      </c>
      <c r="L85" s="395">
        <v>0</v>
      </c>
      <c r="M85" s="395">
        <v>0</v>
      </c>
      <c r="N85" s="395">
        <v>0</v>
      </c>
      <c r="O85" s="396">
        <v>0</v>
      </c>
    </row>
    <row r="86" spans="1:15" x14ac:dyDescent="0.2">
      <c r="A86" s="391" t="s">
        <v>438</v>
      </c>
      <c r="B86" s="392" t="s">
        <v>428</v>
      </c>
      <c r="C86" s="392" t="s">
        <v>437</v>
      </c>
      <c r="D86" s="398">
        <v>0</v>
      </c>
      <c r="E86" s="395">
        <v>0</v>
      </c>
      <c r="F86" s="395">
        <v>0</v>
      </c>
      <c r="G86" s="395">
        <v>0</v>
      </c>
      <c r="H86" s="395">
        <v>0</v>
      </c>
      <c r="I86" s="395">
        <v>0</v>
      </c>
      <c r="J86" s="395">
        <v>0</v>
      </c>
      <c r="K86" s="395">
        <v>0</v>
      </c>
      <c r="L86" s="395">
        <v>0</v>
      </c>
      <c r="M86" s="395">
        <v>0</v>
      </c>
      <c r="N86" s="395">
        <v>0</v>
      </c>
      <c r="O86" s="396">
        <v>0</v>
      </c>
    </row>
    <row r="87" spans="1:15" x14ac:dyDescent="0.2">
      <c r="A87" s="391" t="s">
        <v>440</v>
      </c>
      <c r="B87" s="392" t="s">
        <v>428</v>
      </c>
      <c r="C87" s="392" t="s">
        <v>439</v>
      </c>
      <c r="D87" s="398">
        <v>0</v>
      </c>
      <c r="E87" s="395">
        <v>0</v>
      </c>
      <c r="F87" s="395">
        <v>0</v>
      </c>
      <c r="G87" s="395">
        <v>0</v>
      </c>
      <c r="H87" s="395">
        <v>0</v>
      </c>
      <c r="I87" s="395">
        <v>0</v>
      </c>
      <c r="J87" s="395">
        <v>0</v>
      </c>
      <c r="K87" s="395">
        <v>0</v>
      </c>
      <c r="L87" s="395">
        <v>0</v>
      </c>
      <c r="M87" s="395">
        <v>0</v>
      </c>
      <c r="N87" s="395">
        <v>0</v>
      </c>
      <c r="O87" s="396">
        <v>0</v>
      </c>
    </row>
    <row r="88" spans="1:15" x14ac:dyDescent="0.2">
      <c r="A88" s="391" t="s">
        <v>442</v>
      </c>
      <c r="B88" s="392" t="s">
        <v>428</v>
      </c>
      <c r="C88" s="392" t="s">
        <v>441</v>
      </c>
      <c r="D88" s="398">
        <v>0</v>
      </c>
      <c r="E88" s="395">
        <v>0</v>
      </c>
      <c r="F88" s="395">
        <v>0</v>
      </c>
      <c r="G88" s="395">
        <v>0</v>
      </c>
      <c r="H88" s="395">
        <v>0</v>
      </c>
      <c r="I88" s="395">
        <v>0</v>
      </c>
      <c r="J88" s="395">
        <v>0</v>
      </c>
      <c r="K88" s="395">
        <v>0</v>
      </c>
      <c r="L88" s="395">
        <v>0</v>
      </c>
      <c r="M88" s="395">
        <v>0</v>
      </c>
      <c r="N88" s="395">
        <v>0</v>
      </c>
      <c r="O88" s="396">
        <v>0</v>
      </c>
    </row>
    <row r="89" spans="1:15" x14ac:dyDescent="0.2">
      <c r="A89" s="391" t="s">
        <v>444</v>
      </c>
      <c r="B89" s="392" t="s">
        <v>428</v>
      </c>
      <c r="C89" s="392" t="s">
        <v>443</v>
      </c>
      <c r="D89" s="398">
        <v>0</v>
      </c>
      <c r="E89" s="395">
        <v>0</v>
      </c>
      <c r="F89" s="395">
        <v>0</v>
      </c>
      <c r="G89" s="395">
        <v>0</v>
      </c>
      <c r="H89" s="395">
        <v>0</v>
      </c>
      <c r="I89" s="395">
        <v>0</v>
      </c>
      <c r="J89" s="395">
        <v>0</v>
      </c>
      <c r="K89" s="395">
        <v>0</v>
      </c>
      <c r="L89" s="395">
        <v>0</v>
      </c>
      <c r="M89" s="395">
        <v>0</v>
      </c>
      <c r="N89" s="395">
        <v>0</v>
      </c>
      <c r="O89" s="396">
        <v>0</v>
      </c>
    </row>
    <row r="90" spans="1:15" x14ac:dyDescent="0.2">
      <c r="A90" s="391" t="s">
        <v>445</v>
      </c>
      <c r="B90" s="392" t="s">
        <v>428</v>
      </c>
      <c r="C90" s="392" t="s">
        <v>428</v>
      </c>
      <c r="D90" s="398">
        <v>0</v>
      </c>
      <c r="E90" s="395">
        <v>0</v>
      </c>
      <c r="F90" s="395">
        <v>0</v>
      </c>
      <c r="G90" s="395">
        <v>0</v>
      </c>
      <c r="H90" s="395">
        <v>0</v>
      </c>
      <c r="I90" s="395">
        <v>0</v>
      </c>
      <c r="J90" s="395">
        <v>0</v>
      </c>
      <c r="K90" s="395">
        <v>0</v>
      </c>
      <c r="L90" s="395">
        <v>0</v>
      </c>
      <c r="M90" s="395">
        <v>0</v>
      </c>
      <c r="N90" s="395">
        <v>0</v>
      </c>
      <c r="O90" s="396">
        <v>0</v>
      </c>
    </row>
    <row r="91" spans="1:15" x14ac:dyDescent="0.2">
      <c r="A91" s="391" t="s">
        <v>447</v>
      </c>
      <c r="B91" s="392" t="s">
        <v>428</v>
      </c>
      <c r="C91" s="392" t="s">
        <v>446</v>
      </c>
      <c r="D91" s="398">
        <v>0</v>
      </c>
      <c r="E91" s="395">
        <v>0</v>
      </c>
      <c r="F91" s="395">
        <v>0</v>
      </c>
      <c r="G91" s="395">
        <v>0</v>
      </c>
      <c r="H91" s="395">
        <v>0</v>
      </c>
      <c r="I91" s="395">
        <v>0</v>
      </c>
      <c r="J91" s="395">
        <v>0</v>
      </c>
      <c r="K91" s="395">
        <v>0</v>
      </c>
      <c r="L91" s="395">
        <v>0</v>
      </c>
      <c r="M91" s="395">
        <v>0</v>
      </c>
      <c r="N91" s="395">
        <v>0</v>
      </c>
      <c r="O91" s="396">
        <v>0</v>
      </c>
    </row>
    <row r="92" spans="1:15" x14ac:dyDescent="0.2">
      <c r="A92" s="391" t="s">
        <v>449</v>
      </c>
      <c r="B92" s="392" t="s">
        <v>428</v>
      </c>
      <c r="C92" s="392" t="s">
        <v>448</v>
      </c>
      <c r="D92" s="398">
        <v>0</v>
      </c>
      <c r="E92" s="395">
        <v>0</v>
      </c>
      <c r="F92" s="395">
        <v>0</v>
      </c>
      <c r="G92" s="395">
        <v>0</v>
      </c>
      <c r="H92" s="395">
        <v>0</v>
      </c>
      <c r="I92" s="395">
        <v>0</v>
      </c>
      <c r="J92" s="395">
        <v>0</v>
      </c>
      <c r="K92" s="395">
        <v>0</v>
      </c>
      <c r="L92" s="395">
        <v>0</v>
      </c>
      <c r="M92" s="395">
        <v>0</v>
      </c>
      <c r="N92" s="395">
        <v>0</v>
      </c>
      <c r="O92" s="396">
        <v>0</v>
      </c>
    </row>
    <row r="93" spans="1:15" x14ac:dyDescent="0.2">
      <c r="A93" s="391" t="s">
        <v>451</v>
      </c>
      <c r="B93" s="392" t="s">
        <v>428</v>
      </c>
      <c r="C93" s="392" t="s">
        <v>450</v>
      </c>
      <c r="D93" s="398">
        <v>0</v>
      </c>
      <c r="E93" s="395">
        <v>0</v>
      </c>
      <c r="F93" s="395">
        <v>0</v>
      </c>
      <c r="G93" s="395">
        <v>0</v>
      </c>
      <c r="H93" s="395">
        <v>0</v>
      </c>
      <c r="I93" s="395">
        <v>0</v>
      </c>
      <c r="J93" s="395">
        <v>0</v>
      </c>
      <c r="K93" s="395">
        <v>0</v>
      </c>
      <c r="L93" s="395">
        <v>0</v>
      </c>
      <c r="M93" s="395">
        <v>0</v>
      </c>
      <c r="N93" s="395">
        <v>0</v>
      </c>
      <c r="O93" s="396">
        <v>0</v>
      </c>
    </row>
    <row r="94" spans="1:15" x14ac:dyDescent="0.2">
      <c r="A94" s="391" t="s">
        <v>453</v>
      </c>
      <c r="B94" s="392" t="s">
        <v>428</v>
      </c>
      <c r="C94" s="392" t="s">
        <v>452</v>
      </c>
      <c r="D94" s="398">
        <v>0</v>
      </c>
      <c r="E94" s="395">
        <v>0</v>
      </c>
      <c r="F94" s="395">
        <v>0</v>
      </c>
      <c r="G94" s="395">
        <v>0</v>
      </c>
      <c r="H94" s="395">
        <v>0</v>
      </c>
      <c r="I94" s="395">
        <v>0</v>
      </c>
      <c r="J94" s="395">
        <v>0</v>
      </c>
      <c r="K94" s="395">
        <v>0</v>
      </c>
      <c r="L94" s="395">
        <v>0</v>
      </c>
      <c r="M94" s="395">
        <v>0</v>
      </c>
      <c r="N94" s="395">
        <v>0</v>
      </c>
      <c r="O94" s="396">
        <v>0</v>
      </c>
    </row>
    <row r="95" spans="1:15" x14ac:dyDescent="0.2">
      <c r="A95" s="391" t="s">
        <v>455</v>
      </c>
      <c r="B95" s="392" t="s">
        <v>428</v>
      </c>
      <c r="C95" s="392" t="s">
        <v>454</v>
      </c>
      <c r="D95" s="398">
        <v>0</v>
      </c>
      <c r="E95" s="395">
        <v>0</v>
      </c>
      <c r="F95" s="395">
        <v>0</v>
      </c>
      <c r="G95" s="395">
        <v>0</v>
      </c>
      <c r="H95" s="395">
        <v>0</v>
      </c>
      <c r="I95" s="395">
        <v>0</v>
      </c>
      <c r="J95" s="395">
        <v>0</v>
      </c>
      <c r="K95" s="395">
        <v>0</v>
      </c>
      <c r="L95" s="395">
        <v>0</v>
      </c>
      <c r="M95" s="395">
        <v>0</v>
      </c>
      <c r="N95" s="395">
        <v>0</v>
      </c>
      <c r="O95" s="396">
        <v>0</v>
      </c>
    </row>
    <row r="96" spans="1:15" x14ac:dyDescent="0.2">
      <c r="A96" s="391" t="s">
        <v>457</v>
      </c>
      <c r="B96" s="392" t="s">
        <v>428</v>
      </c>
      <c r="C96" s="392" t="s">
        <v>456</v>
      </c>
      <c r="D96" s="398">
        <v>0</v>
      </c>
      <c r="E96" s="395">
        <v>0</v>
      </c>
      <c r="F96" s="395">
        <v>0</v>
      </c>
      <c r="G96" s="395">
        <v>0</v>
      </c>
      <c r="H96" s="395">
        <v>0</v>
      </c>
      <c r="I96" s="395">
        <v>0</v>
      </c>
      <c r="J96" s="395">
        <v>0</v>
      </c>
      <c r="K96" s="395">
        <v>0</v>
      </c>
      <c r="L96" s="395">
        <v>0</v>
      </c>
      <c r="M96" s="395">
        <v>0</v>
      </c>
      <c r="N96" s="395">
        <v>0</v>
      </c>
      <c r="O96" s="396">
        <v>0</v>
      </c>
    </row>
    <row r="97" spans="1:15" x14ac:dyDescent="0.2">
      <c r="A97" s="391" t="s">
        <v>459</v>
      </c>
      <c r="B97" s="392" t="s">
        <v>428</v>
      </c>
      <c r="C97" s="392" t="s">
        <v>458</v>
      </c>
      <c r="D97" s="398">
        <v>0</v>
      </c>
      <c r="E97" s="395">
        <v>0</v>
      </c>
      <c r="F97" s="395">
        <v>0</v>
      </c>
      <c r="G97" s="395">
        <v>0</v>
      </c>
      <c r="H97" s="395">
        <v>0</v>
      </c>
      <c r="I97" s="395">
        <v>0</v>
      </c>
      <c r="J97" s="395">
        <v>0</v>
      </c>
      <c r="K97" s="395">
        <v>0</v>
      </c>
      <c r="L97" s="395">
        <v>0</v>
      </c>
      <c r="M97" s="395">
        <v>0</v>
      </c>
      <c r="N97" s="395">
        <v>0</v>
      </c>
      <c r="O97" s="396">
        <v>0</v>
      </c>
    </row>
    <row r="98" spans="1:15" x14ac:dyDescent="0.2">
      <c r="A98" s="391" t="s">
        <v>461</v>
      </c>
      <c r="B98" s="392" t="s">
        <v>428</v>
      </c>
      <c r="C98" s="392" t="s">
        <v>460</v>
      </c>
      <c r="D98" s="398">
        <v>0</v>
      </c>
      <c r="E98" s="395">
        <v>0</v>
      </c>
      <c r="F98" s="395">
        <v>0</v>
      </c>
      <c r="G98" s="395">
        <v>0</v>
      </c>
      <c r="H98" s="395">
        <v>0</v>
      </c>
      <c r="I98" s="395">
        <v>0</v>
      </c>
      <c r="J98" s="395">
        <v>0</v>
      </c>
      <c r="K98" s="395">
        <v>0</v>
      </c>
      <c r="L98" s="395">
        <v>0</v>
      </c>
      <c r="M98" s="395">
        <v>0</v>
      </c>
      <c r="N98" s="395">
        <v>0</v>
      </c>
      <c r="O98" s="396">
        <v>0</v>
      </c>
    </row>
    <row r="99" spans="1:15" x14ac:dyDescent="0.2">
      <c r="A99" s="391" t="s">
        <v>463</v>
      </c>
      <c r="B99" s="392" t="s">
        <v>428</v>
      </c>
      <c r="C99" s="392" t="s">
        <v>462</v>
      </c>
      <c r="D99" s="398">
        <v>0</v>
      </c>
      <c r="E99" s="395">
        <v>0</v>
      </c>
      <c r="F99" s="395">
        <v>0</v>
      </c>
      <c r="G99" s="395">
        <v>0</v>
      </c>
      <c r="H99" s="395">
        <v>0</v>
      </c>
      <c r="I99" s="395">
        <v>0</v>
      </c>
      <c r="J99" s="395">
        <v>0</v>
      </c>
      <c r="K99" s="395">
        <v>0</v>
      </c>
      <c r="L99" s="395">
        <v>0</v>
      </c>
      <c r="M99" s="395">
        <v>0</v>
      </c>
      <c r="N99" s="395">
        <v>0</v>
      </c>
      <c r="O99" s="396">
        <v>0</v>
      </c>
    </row>
    <row r="100" spans="1:15" x14ac:dyDescent="0.2">
      <c r="A100" s="391" t="s">
        <v>465</v>
      </c>
      <c r="B100" s="392" t="s">
        <v>428</v>
      </c>
      <c r="C100" s="392" t="s">
        <v>464</v>
      </c>
      <c r="D100" s="398">
        <v>0</v>
      </c>
      <c r="E100" s="395">
        <v>0</v>
      </c>
      <c r="F100" s="395">
        <v>0</v>
      </c>
      <c r="G100" s="395">
        <v>0</v>
      </c>
      <c r="H100" s="395">
        <v>0</v>
      </c>
      <c r="I100" s="395">
        <v>0</v>
      </c>
      <c r="J100" s="395">
        <v>0</v>
      </c>
      <c r="K100" s="395">
        <v>0</v>
      </c>
      <c r="L100" s="395">
        <v>0</v>
      </c>
      <c r="M100" s="395">
        <v>0</v>
      </c>
      <c r="N100" s="395">
        <v>0</v>
      </c>
      <c r="O100" s="396">
        <v>0</v>
      </c>
    </row>
    <row r="101" spans="1:15" x14ac:dyDescent="0.2">
      <c r="A101" s="391" t="s">
        <v>467</v>
      </c>
      <c r="B101" s="392" t="s">
        <v>428</v>
      </c>
      <c r="C101" s="392" t="s">
        <v>466</v>
      </c>
      <c r="D101" s="398">
        <v>0</v>
      </c>
      <c r="E101" s="395">
        <v>0</v>
      </c>
      <c r="F101" s="395">
        <v>0</v>
      </c>
      <c r="G101" s="395">
        <v>0</v>
      </c>
      <c r="H101" s="395">
        <v>0</v>
      </c>
      <c r="I101" s="395">
        <v>0</v>
      </c>
      <c r="J101" s="395">
        <v>0</v>
      </c>
      <c r="K101" s="395">
        <v>0</v>
      </c>
      <c r="L101" s="395">
        <v>0</v>
      </c>
      <c r="M101" s="395">
        <v>0</v>
      </c>
      <c r="N101" s="395">
        <v>0</v>
      </c>
      <c r="O101" s="396">
        <v>0</v>
      </c>
    </row>
    <row r="102" spans="1:15" x14ac:dyDescent="0.2">
      <c r="A102" s="391" t="s">
        <v>469</v>
      </c>
      <c r="B102" s="392" t="s">
        <v>428</v>
      </c>
      <c r="C102" s="392" t="s">
        <v>468</v>
      </c>
      <c r="D102" s="398">
        <v>0</v>
      </c>
      <c r="E102" s="395">
        <v>0</v>
      </c>
      <c r="F102" s="395">
        <v>0</v>
      </c>
      <c r="G102" s="395">
        <v>0</v>
      </c>
      <c r="H102" s="395">
        <v>0</v>
      </c>
      <c r="I102" s="395">
        <v>0</v>
      </c>
      <c r="J102" s="395">
        <v>0</v>
      </c>
      <c r="K102" s="395">
        <v>0</v>
      </c>
      <c r="L102" s="395">
        <v>0</v>
      </c>
      <c r="M102" s="395">
        <v>0</v>
      </c>
      <c r="N102" s="395">
        <v>0</v>
      </c>
      <c r="O102" s="396">
        <v>0</v>
      </c>
    </row>
    <row r="103" spans="1:15" x14ac:dyDescent="0.2">
      <c r="A103" s="391" t="s">
        <v>471</v>
      </c>
      <c r="B103" s="392" t="s">
        <v>428</v>
      </c>
      <c r="C103" s="392" t="s">
        <v>470</v>
      </c>
      <c r="D103" s="398">
        <v>0</v>
      </c>
      <c r="E103" s="395">
        <v>0</v>
      </c>
      <c r="F103" s="395">
        <v>0</v>
      </c>
      <c r="G103" s="395">
        <v>0</v>
      </c>
      <c r="H103" s="395">
        <v>0</v>
      </c>
      <c r="I103" s="395">
        <v>0</v>
      </c>
      <c r="J103" s="395">
        <v>0</v>
      </c>
      <c r="K103" s="395">
        <v>0</v>
      </c>
      <c r="L103" s="395">
        <v>0</v>
      </c>
      <c r="M103" s="395">
        <v>0</v>
      </c>
      <c r="N103" s="395">
        <v>0</v>
      </c>
      <c r="O103" s="396">
        <v>0</v>
      </c>
    </row>
    <row r="104" spans="1:15" x14ac:dyDescent="0.2">
      <c r="A104" s="391" t="s">
        <v>474</v>
      </c>
      <c r="B104" s="392" t="s">
        <v>472</v>
      </c>
      <c r="C104" s="392" t="s">
        <v>473</v>
      </c>
      <c r="D104" s="398">
        <v>0</v>
      </c>
      <c r="E104" s="395">
        <v>0</v>
      </c>
      <c r="F104" s="395">
        <v>0</v>
      </c>
      <c r="G104" s="395">
        <v>0</v>
      </c>
      <c r="H104" s="395">
        <v>0</v>
      </c>
      <c r="I104" s="395">
        <v>0</v>
      </c>
      <c r="J104" s="395">
        <v>0</v>
      </c>
      <c r="K104" s="395">
        <v>0</v>
      </c>
      <c r="L104" s="395">
        <v>0</v>
      </c>
      <c r="M104" s="395">
        <v>0</v>
      </c>
      <c r="N104" s="395">
        <v>0</v>
      </c>
      <c r="O104" s="396">
        <v>0</v>
      </c>
    </row>
    <row r="105" spans="1:15" x14ac:dyDescent="0.2">
      <c r="A105" s="391" t="s">
        <v>475</v>
      </c>
      <c r="B105" s="392" t="s">
        <v>472</v>
      </c>
      <c r="C105" s="392" t="s">
        <v>402</v>
      </c>
      <c r="D105" s="398">
        <v>0</v>
      </c>
      <c r="E105" s="395">
        <v>0</v>
      </c>
      <c r="F105" s="395">
        <v>0</v>
      </c>
      <c r="G105" s="395">
        <v>0</v>
      </c>
      <c r="H105" s="395">
        <v>0</v>
      </c>
      <c r="I105" s="395">
        <v>0</v>
      </c>
      <c r="J105" s="395">
        <v>0</v>
      </c>
      <c r="K105" s="395">
        <v>0</v>
      </c>
      <c r="L105" s="395">
        <v>0</v>
      </c>
      <c r="M105" s="395">
        <v>0</v>
      </c>
      <c r="N105" s="395">
        <v>0</v>
      </c>
      <c r="O105" s="396">
        <v>0</v>
      </c>
    </row>
    <row r="106" spans="1:15" x14ac:dyDescent="0.2">
      <c r="A106" s="391" t="s">
        <v>477</v>
      </c>
      <c r="B106" s="392" t="s">
        <v>472</v>
      </c>
      <c r="C106" s="392" t="s">
        <v>476</v>
      </c>
      <c r="D106" s="398">
        <v>0</v>
      </c>
      <c r="E106" s="395">
        <v>0</v>
      </c>
      <c r="F106" s="395">
        <v>0</v>
      </c>
      <c r="G106" s="395">
        <v>0</v>
      </c>
      <c r="H106" s="395">
        <v>0</v>
      </c>
      <c r="I106" s="395">
        <v>0</v>
      </c>
      <c r="J106" s="395">
        <v>0</v>
      </c>
      <c r="K106" s="395">
        <v>0</v>
      </c>
      <c r="L106" s="395">
        <v>0</v>
      </c>
      <c r="M106" s="395">
        <v>0</v>
      </c>
      <c r="N106" s="395">
        <v>0</v>
      </c>
      <c r="O106" s="396">
        <v>0</v>
      </c>
    </row>
    <row r="107" spans="1:15" x14ac:dyDescent="0.2">
      <c r="A107" s="391" t="s">
        <v>479</v>
      </c>
      <c r="B107" s="392" t="s">
        <v>472</v>
      </c>
      <c r="C107" s="392" t="s">
        <v>478</v>
      </c>
      <c r="D107" s="398">
        <v>0</v>
      </c>
      <c r="E107" s="395">
        <v>0</v>
      </c>
      <c r="F107" s="395">
        <v>0</v>
      </c>
      <c r="G107" s="395">
        <v>0</v>
      </c>
      <c r="H107" s="395">
        <v>0</v>
      </c>
      <c r="I107" s="395">
        <v>0</v>
      </c>
      <c r="J107" s="395">
        <v>0</v>
      </c>
      <c r="K107" s="395">
        <v>0</v>
      </c>
      <c r="L107" s="395">
        <v>0</v>
      </c>
      <c r="M107" s="395">
        <v>0</v>
      </c>
      <c r="N107" s="395">
        <v>0</v>
      </c>
      <c r="O107" s="396">
        <v>0</v>
      </c>
    </row>
    <row r="108" spans="1:15" x14ac:dyDescent="0.2">
      <c r="A108" s="391" t="s">
        <v>481</v>
      </c>
      <c r="B108" s="392" t="s">
        <v>472</v>
      </c>
      <c r="C108" s="392" t="s">
        <v>480</v>
      </c>
      <c r="D108" s="398">
        <v>0</v>
      </c>
      <c r="E108" s="395">
        <v>0</v>
      </c>
      <c r="F108" s="395">
        <v>0</v>
      </c>
      <c r="G108" s="395">
        <v>0</v>
      </c>
      <c r="H108" s="395">
        <v>0</v>
      </c>
      <c r="I108" s="395">
        <v>0</v>
      </c>
      <c r="J108" s="395">
        <v>0</v>
      </c>
      <c r="K108" s="395">
        <v>0</v>
      </c>
      <c r="L108" s="395">
        <v>0</v>
      </c>
      <c r="M108" s="395">
        <v>0</v>
      </c>
      <c r="N108" s="395">
        <v>0</v>
      </c>
      <c r="O108" s="396">
        <v>0</v>
      </c>
    </row>
    <row r="109" spans="1:15" x14ac:dyDescent="0.2">
      <c r="A109" s="391" t="s">
        <v>483</v>
      </c>
      <c r="B109" s="392" t="s">
        <v>472</v>
      </c>
      <c r="C109" s="392" t="s">
        <v>482</v>
      </c>
      <c r="D109" s="398">
        <v>0</v>
      </c>
      <c r="E109" s="395">
        <v>0</v>
      </c>
      <c r="F109" s="395">
        <v>0</v>
      </c>
      <c r="G109" s="395">
        <v>0</v>
      </c>
      <c r="H109" s="395">
        <v>0</v>
      </c>
      <c r="I109" s="395">
        <v>0</v>
      </c>
      <c r="J109" s="395">
        <v>0</v>
      </c>
      <c r="K109" s="395">
        <v>0</v>
      </c>
      <c r="L109" s="395">
        <v>0</v>
      </c>
      <c r="M109" s="395">
        <v>0</v>
      </c>
      <c r="N109" s="395">
        <v>0</v>
      </c>
      <c r="O109" s="396">
        <v>0</v>
      </c>
    </row>
    <row r="110" spans="1:15" x14ac:dyDescent="0.2">
      <c r="A110" s="391" t="s">
        <v>485</v>
      </c>
      <c r="B110" s="392" t="s">
        <v>472</v>
      </c>
      <c r="C110" s="392" t="s">
        <v>484</v>
      </c>
      <c r="D110" s="398">
        <v>0</v>
      </c>
      <c r="E110" s="395">
        <v>0</v>
      </c>
      <c r="F110" s="395">
        <v>0</v>
      </c>
      <c r="G110" s="395">
        <v>0</v>
      </c>
      <c r="H110" s="395">
        <v>0</v>
      </c>
      <c r="I110" s="395">
        <v>0</v>
      </c>
      <c r="J110" s="395">
        <v>0</v>
      </c>
      <c r="K110" s="395">
        <v>0</v>
      </c>
      <c r="L110" s="395">
        <v>0</v>
      </c>
      <c r="M110" s="395">
        <v>0</v>
      </c>
      <c r="N110" s="395">
        <v>0</v>
      </c>
      <c r="O110" s="396">
        <v>0</v>
      </c>
    </row>
    <row r="111" spans="1:15" x14ac:dyDescent="0.2">
      <c r="A111" s="391" t="s">
        <v>487</v>
      </c>
      <c r="B111" s="392" t="s">
        <v>472</v>
      </c>
      <c r="C111" s="392" t="s">
        <v>486</v>
      </c>
      <c r="D111" s="398">
        <v>0</v>
      </c>
      <c r="E111" s="395">
        <v>0</v>
      </c>
      <c r="F111" s="395">
        <v>0</v>
      </c>
      <c r="G111" s="395">
        <v>0</v>
      </c>
      <c r="H111" s="395">
        <v>0</v>
      </c>
      <c r="I111" s="395">
        <v>0</v>
      </c>
      <c r="J111" s="395">
        <v>0</v>
      </c>
      <c r="K111" s="395">
        <v>0</v>
      </c>
      <c r="L111" s="395">
        <v>0</v>
      </c>
      <c r="M111" s="395">
        <v>0</v>
      </c>
      <c r="N111" s="395">
        <v>0</v>
      </c>
      <c r="O111" s="396">
        <v>0</v>
      </c>
    </row>
    <row r="112" spans="1:15" x14ac:dyDescent="0.2">
      <c r="A112" s="391" t="s">
        <v>489</v>
      </c>
      <c r="B112" s="392" t="s">
        <v>472</v>
      </c>
      <c r="C112" s="392" t="s">
        <v>488</v>
      </c>
      <c r="D112" s="398">
        <v>0</v>
      </c>
      <c r="E112" s="395">
        <v>0</v>
      </c>
      <c r="F112" s="395">
        <v>0</v>
      </c>
      <c r="G112" s="395">
        <v>0</v>
      </c>
      <c r="H112" s="395">
        <v>0</v>
      </c>
      <c r="I112" s="395">
        <v>0</v>
      </c>
      <c r="J112" s="395">
        <v>0</v>
      </c>
      <c r="K112" s="395">
        <v>0</v>
      </c>
      <c r="L112" s="395">
        <v>0</v>
      </c>
      <c r="M112" s="395">
        <v>0</v>
      </c>
      <c r="N112" s="395">
        <v>0</v>
      </c>
      <c r="O112" s="396">
        <v>0</v>
      </c>
    </row>
    <row r="113" spans="1:15" x14ac:dyDescent="0.2">
      <c r="A113" s="391" t="s">
        <v>491</v>
      </c>
      <c r="B113" s="392" t="s">
        <v>472</v>
      </c>
      <c r="C113" s="392" t="s">
        <v>490</v>
      </c>
      <c r="D113" s="398">
        <v>0</v>
      </c>
      <c r="E113" s="395">
        <v>0</v>
      </c>
      <c r="F113" s="395">
        <v>0</v>
      </c>
      <c r="G113" s="395">
        <v>0</v>
      </c>
      <c r="H113" s="395">
        <v>0</v>
      </c>
      <c r="I113" s="395">
        <v>0</v>
      </c>
      <c r="J113" s="395">
        <v>0</v>
      </c>
      <c r="K113" s="395">
        <v>0</v>
      </c>
      <c r="L113" s="395">
        <v>0</v>
      </c>
      <c r="M113" s="395">
        <v>0</v>
      </c>
      <c r="N113" s="395">
        <v>0</v>
      </c>
      <c r="O113" s="396">
        <v>0</v>
      </c>
    </row>
    <row r="114" spans="1:15" x14ac:dyDescent="0.2">
      <c r="A114" s="391" t="s">
        <v>493</v>
      </c>
      <c r="B114" s="392" t="s">
        <v>472</v>
      </c>
      <c r="C114" s="392" t="s">
        <v>492</v>
      </c>
      <c r="D114" s="398">
        <v>0</v>
      </c>
      <c r="E114" s="395">
        <v>0</v>
      </c>
      <c r="F114" s="395">
        <v>0</v>
      </c>
      <c r="G114" s="395">
        <v>0</v>
      </c>
      <c r="H114" s="395">
        <v>0</v>
      </c>
      <c r="I114" s="395">
        <v>0</v>
      </c>
      <c r="J114" s="395">
        <v>0</v>
      </c>
      <c r="K114" s="395">
        <v>0</v>
      </c>
      <c r="L114" s="395">
        <v>0</v>
      </c>
      <c r="M114" s="395">
        <v>0</v>
      </c>
      <c r="N114" s="395">
        <v>0</v>
      </c>
      <c r="O114" s="396">
        <v>0</v>
      </c>
    </row>
    <row r="115" spans="1:15" x14ac:dyDescent="0.2">
      <c r="A115" s="391" t="s">
        <v>495</v>
      </c>
      <c r="B115" s="392" t="s">
        <v>472</v>
      </c>
      <c r="C115" s="392" t="s">
        <v>494</v>
      </c>
      <c r="D115" s="398">
        <v>0</v>
      </c>
      <c r="E115" s="395">
        <v>0</v>
      </c>
      <c r="F115" s="395">
        <v>0</v>
      </c>
      <c r="G115" s="395">
        <v>0</v>
      </c>
      <c r="H115" s="395">
        <v>0</v>
      </c>
      <c r="I115" s="395">
        <v>0</v>
      </c>
      <c r="J115" s="395">
        <v>0</v>
      </c>
      <c r="K115" s="395">
        <v>0</v>
      </c>
      <c r="L115" s="395">
        <v>0</v>
      </c>
      <c r="M115" s="395">
        <v>0</v>
      </c>
      <c r="N115" s="395">
        <v>0</v>
      </c>
      <c r="O115" s="396">
        <v>0</v>
      </c>
    </row>
    <row r="116" spans="1:15" x14ac:dyDescent="0.2">
      <c r="A116" s="391" t="s">
        <v>497</v>
      </c>
      <c r="B116" s="392" t="s">
        <v>472</v>
      </c>
      <c r="C116" s="392" t="s">
        <v>496</v>
      </c>
      <c r="D116" s="398">
        <v>0</v>
      </c>
      <c r="E116" s="395">
        <v>0</v>
      </c>
      <c r="F116" s="395">
        <v>0</v>
      </c>
      <c r="G116" s="395">
        <v>0</v>
      </c>
      <c r="H116" s="395">
        <v>0</v>
      </c>
      <c r="I116" s="395">
        <v>0</v>
      </c>
      <c r="J116" s="395">
        <v>0</v>
      </c>
      <c r="K116" s="395">
        <v>0</v>
      </c>
      <c r="L116" s="395">
        <v>0</v>
      </c>
      <c r="M116" s="395">
        <v>0</v>
      </c>
      <c r="N116" s="395">
        <v>0</v>
      </c>
      <c r="O116" s="396">
        <v>0</v>
      </c>
    </row>
    <row r="117" spans="1:15" x14ac:dyDescent="0.2">
      <c r="A117" s="391" t="s">
        <v>499</v>
      </c>
      <c r="B117" s="392" t="s">
        <v>472</v>
      </c>
      <c r="C117" s="392" t="s">
        <v>498</v>
      </c>
      <c r="D117" s="398">
        <v>0</v>
      </c>
      <c r="E117" s="395">
        <v>0</v>
      </c>
      <c r="F117" s="395">
        <v>0</v>
      </c>
      <c r="G117" s="395">
        <v>0</v>
      </c>
      <c r="H117" s="395">
        <v>0</v>
      </c>
      <c r="I117" s="395">
        <v>0</v>
      </c>
      <c r="J117" s="395">
        <v>0</v>
      </c>
      <c r="K117" s="395">
        <v>0</v>
      </c>
      <c r="L117" s="395">
        <v>0</v>
      </c>
      <c r="M117" s="395">
        <v>0</v>
      </c>
      <c r="N117" s="395">
        <v>0</v>
      </c>
      <c r="O117" s="396">
        <v>0</v>
      </c>
    </row>
    <row r="118" spans="1:15" x14ac:dyDescent="0.2">
      <c r="A118" s="391" t="s">
        <v>501</v>
      </c>
      <c r="B118" s="392" t="s">
        <v>472</v>
      </c>
      <c r="C118" s="392" t="s">
        <v>500</v>
      </c>
      <c r="D118" s="398">
        <v>0</v>
      </c>
      <c r="E118" s="395">
        <v>0</v>
      </c>
      <c r="F118" s="395">
        <v>0</v>
      </c>
      <c r="G118" s="395">
        <v>0</v>
      </c>
      <c r="H118" s="395">
        <v>0</v>
      </c>
      <c r="I118" s="395">
        <v>0</v>
      </c>
      <c r="J118" s="395">
        <v>0</v>
      </c>
      <c r="K118" s="395">
        <v>0</v>
      </c>
      <c r="L118" s="395">
        <v>0</v>
      </c>
      <c r="M118" s="395">
        <v>0</v>
      </c>
      <c r="N118" s="395">
        <v>0</v>
      </c>
      <c r="O118" s="396">
        <v>0</v>
      </c>
    </row>
    <row r="119" spans="1:15" x14ac:dyDescent="0.2">
      <c r="A119" s="391" t="s">
        <v>503</v>
      </c>
      <c r="B119" s="392" t="s">
        <v>472</v>
      </c>
      <c r="C119" s="392" t="s">
        <v>502</v>
      </c>
      <c r="D119" s="398">
        <v>0</v>
      </c>
      <c r="E119" s="395">
        <v>0</v>
      </c>
      <c r="F119" s="395">
        <v>0</v>
      </c>
      <c r="G119" s="395">
        <v>0</v>
      </c>
      <c r="H119" s="395">
        <v>0</v>
      </c>
      <c r="I119" s="395">
        <v>0</v>
      </c>
      <c r="J119" s="395">
        <v>0</v>
      </c>
      <c r="K119" s="395">
        <v>0</v>
      </c>
      <c r="L119" s="395">
        <v>0</v>
      </c>
      <c r="M119" s="395">
        <v>0</v>
      </c>
      <c r="N119" s="395">
        <v>0</v>
      </c>
      <c r="O119" s="396">
        <v>0</v>
      </c>
    </row>
    <row r="120" spans="1:15" x14ac:dyDescent="0.2">
      <c r="A120" s="391" t="s">
        <v>505</v>
      </c>
      <c r="B120" s="392" t="s">
        <v>472</v>
      </c>
      <c r="C120" s="392" t="s">
        <v>504</v>
      </c>
      <c r="D120" s="398">
        <v>0</v>
      </c>
      <c r="E120" s="395">
        <v>0</v>
      </c>
      <c r="F120" s="395">
        <v>0</v>
      </c>
      <c r="G120" s="395">
        <v>0</v>
      </c>
      <c r="H120" s="395">
        <v>0</v>
      </c>
      <c r="I120" s="395">
        <v>0</v>
      </c>
      <c r="J120" s="395">
        <v>0</v>
      </c>
      <c r="K120" s="395">
        <v>0</v>
      </c>
      <c r="L120" s="395">
        <v>0</v>
      </c>
      <c r="M120" s="395">
        <v>0</v>
      </c>
      <c r="N120" s="395">
        <v>0</v>
      </c>
      <c r="O120" s="396">
        <v>0</v>
      </c>
    </row>
    <row r="121" spans="1:15" x14ac:dyDescent="0.2">
      <c r="A121" s="391" t="s">
        <v>507</v>
      </c>
      <c r="B121" s="392" t="s">
        <v>472</v>
      </c>
      <c r="C121" s="392" t="s">
        <v>506</v>
      </c>
      <c r="D121" s="398">
        <v>0</v>
      </c>
      <c r="E121" s="395">
        <v>0</v>
      </c>
      <c r="F121" s="395">
        <v>0</v>
      </c>
      <c r="G121" s="395">
        <v>0</v>
      </c>
      <c r="H121" s="395">
        <v>0</v>
      </c>
      <c r="I121" s="395">
        <v>0</v>
      </c>
      <c r="J121" s="395">
        <v>0</v>
      </c>
      <c r="K121" s="395">
        <v>0</v>
      </c>
      <c r="L121" s="395">
        <v>0</v>
      </c>
      <c r="M121" s="395">
        <v>0</v>
      </c>
      <c r="N121" s="395">
        <v>0</v>
      </c>
      <c r="O121" s="396">
        <v>0</v>
      </c>
    </row>
    <row r="122" spans="1:15" x14ac:dyDescent="0.2">
      <c r="A122" s="391" t="s">
        <v>509</v>
      </c>
      <c r="B122" s="392" t="s">
        <v>472</v>
      </c>
      <c r="C122" s="392" t="s">
        <v>508</v>
      </c>
      <c r="D122" s="398">
        <v>0</v>
      </c>
      <c r="E122" s="395">
        <v>0</v>
      </c>
      <c r="F122" s="395">
        <v>0</v>
      </c>
      <c r="G122" s="395">
        <v>0</v>
      </c>
      <c r="H122" s="395">
        <v>0</v>
      </c>
      <c r="I122" s="395">
        <v>0</v>
      </c>
      <c r="J122" s="395">
        <v>0</v>
      </c>
      <c r="K122" s="395">
        <v>0</v>
      </c>
      <c r="L122" s="395">
        <v>0</v>
      </c>
      <c r="M122" s="395">
        <v>0</v>
      </c>
      <c r="N122" s="395">
        <v>0</v>
      </c>
      <c r="O122" s="396">
        <v>0</v>
      </c>
    </row>
    <row r="123" spans="1:15" x14ac:dyDescent="0.2">
      <c r="A123" s="391" t="s">
        <v>511</v>
      </c>
      <c r="B123" s="392" t="s">
        <v>472</v>
      </c>
      <c r="C123" s="392" t="s">
        <v>510</v>
      </c>
      <c r="D123" s="398">
        <v>0</v>
      </c>
      <c r="E123" s="395">
        <v>0</v>
      </c>
      <c r="F123" s="395">
        <v>0</v>
      </c>
      <c r="G123" s="395">
        <v>0</v>
      </c>
      <c r="H123" s="395">
        <v>0</v>
      </c>
      <c r="I123" s="395">
        <v>0</v>
      </c>
      <c r="J123" s="395">
        <v>0</v>
      </c>
      <c r="K123" s="395">
        <v>0</v>
      </c>
      <c r="L123" s="395">
        <v>0</v>
      </c>
      <c r="M123" s="395">
        <v>0</v>
      </c>
      <c r="N123" s="395">
        <v>0</v>
      </c>
      <c r="O123" s="396">
        <v>0</v>
      </c>
    </row>
    <row r="124" spans="1:15" x14ac:dyDescent="0.2">
      <c r="A124" s="391" t="s">
        <v>513</v>
      </c>
      <c r="B124" s="392" t="s">
        <v>472</v>
      </c>
      <c r="C124" s="392" t="s">
        <v>512</v>
      </c>
      <c r="D124" s="398">
        <v>0</v>
      </c>
      <c r="E124" s="395">
        <v>0</v>
      </c>
      <c r="F124" s="395">
        <v>0</v>
      </c>
      <c r="G124" s="395">
        <v>0</v>
      </c>
      <c r="H124" s="395">
        <v>0</v>
      </c>
      <c r="I124" s="395">
        <v>0</v>
      </c>
      <c r="J124" s="395">
        <v>0</v>
      </c>
      <c r="K124" s="395">
        <v>0</v>
      </c>
      <c r="L124" s="395">
        <v>0</v>
      </c>
      <c r="M124" s="395">
        <v>0</v>
      </c>
      <c r="N124" s="395">
        <v>0</v>
      </c>
      <c r="O124" s="396">
        <v>0</v>
      </c>
    </row>
    <row r="125" spans="1:15" x14ac:dyDescent="0.2">
      <c r="A125" s="391" t="s">
        <v>515</v>
      </c>
      <c r="B125" s="392" t="s">
        <v>472</v>
      </c>
      <c r="C125" s="392" t="s">
        <v>514</v>
      </c>
      <c r="D125" s="398">
        <v>0</v>
      </c>
      <c r="E125" s="395">
        <v>0</v>
      </c>
      <c r="F125" s="395">
        <v>0</v>
      </c>
      <c r="G125" s="395">
        <v>0</v>
      </c>
      <c r="H125" s="395">
        <v>0</v>
      </c>
      <c r="I125" s="395">
        <v>0</v>
      </c>
      <c r="J125" s="395">
        <v>0</v>
      </c>
      <c r="K125" s="395">
        <v>0</v>
      </c>
      <c r="L125" s="395">
        <v>0</v>
      </c>
      <c r="M125" s="395">
        <v>0</v>
      </c>
      <c r="N125" s="395">
        <v>0</v>
      </c>
      <c r="O125" s="396">
        <v>0</v>
      </c>
    </row>
    <row r="126" spans="1:15" x14ac:dyDescent="0.2">
      <c r="A126" s="391" t="s">
        <v>518</v>
      </c>
      <c r="B126" s="392" t="s">
        <v>516</v>
      </c>
      <c r="C126" s="392" t="s">
        <v>517</v>
      </c>
      <c r="D126" s="398">
        <v>0</v>
      </c>
      <c r="E126" s="395">
        <v>0</v>
      </c>
      <c r="F126" s="395">
        <v>0</v>
      </c>
      <c r="G126" s="395">
        <v>0</v>
      </c>
      <c r="H126" s="395">
        <v>0</v>
      </c>
      <c r="I126" s="395">
        <v>0</v>
      </c>
      <c r="J126" s="395">
        <v>0</v>
      </c>
      <c r="K126" s="395">
        <v>0</v>
      </c>
      <c r="L126" s="395">
        <v>0</v>
      </c>
      <c r="M126" s="395">
        <v>0</v>
      </c>
      <c r="N126" s="395">
        <v>0</v>
      </c>
      <c r="O126" s="396">
        <v>0</v>
      </c>
    </row>
    <row r="127" spans="1:15" x14ac:dyDescent="0.2">
      <c r="A127" s="391" t="s">
        <v>520</v>
      </c>
      <c r="B127" s="392" t="s">
        <v>516</v>
      </c>
      <c r="C127" s="392" t="s">
        <v>519</v>
      </c>
      <c r="D127" s="398">
        <v>0</v>
      </c>
      <c r="E127" s="395">
        <v>0</v>
      </c>
      <c r="F127" s="395">
        <v>0</v>
      </c>
      <c r="G127" s="395">
        <v>0</v>
      </c>
      <c r="H127" s="395">
        <v>0</v>
      </c>
      <c r="I127" s="395">
        <v>0</v>
      </c>
      <c r="J127" s="395">
        <v>0</v>
      </c>
      <c r="K127" s="395">
        <v>0</v>
      </c>
      <c r="L127" s="395">
        <v>0</v>
      </c>
      <c r="M127" s="395">
        <v>0</v>
      </c>
      <c r="N127" s="395">
        <v>0</v>
      </c>
      <c r="O127" s="396">
        <v>0</v>
      </c>
    </row>
    <row r="128" spans="1:15" x14ac:dyDescent="0.2">
      <c r="A128" s="391" t="s">
        <v>522</v>
      </c>
      <c r="B128" s="392" t="s">
        <v>516</v>
      </c>
      <c r="C128" s="392" t="s">
        <v>521</v>
      </c>
      <c r="D128" s="398">
        <v>0</v>
      </c>
      <c r="E128" s="395">
        <v>0</v>
      </c>
      <c r="F128" s="395">
        <v>0</v>
      </c>
      <c r="G128" s="395">
        <v>0</v>
      </c>
      <c r="H128" s="395">
        <v>0</v>
      </c>
      <c r="I128" s="395">
        <v>0</v>
      </c>
      <c r="J128" s="395">
        <v>0</v>
      </c>
      <c r="K128" s="395">
        <v>0</v>
      </c>
      <c r="L128" s="395">
        <v>0</v>
      </c>
      <c r="M128" s="395">
        <v>0</v>
      </c>
      <c r="N128" s="395">
        <v>0</v>
      </c>
      <c r="O128" s="396">
        <v>0</v>
      </c>
    </row>
    <row r="129" spans="1:15" x14ac:dyDescent="0.2">
      <c r="A129" s="391" t="s">
        <v>524</v>
      </c>
      <c r="B129" s="392" t="s">
        <v>516</v>
      </c>
      <c r="C129" s="392" t="s">
        <v>523</v>
      </c>
      <c r="D129" s="398">
        <v>0</v>
      </c>
      <c r="E129" s="395">
        <v>0</v>
      </c>
      <c r="F129" s="395">
        <v>0</v>
      </c>
      <c r="G129" s="395">
        <v>0</v>
      </c>
      <c r="H129" s="395">
        <v>0</v>
      </c>
      <c r="I129" s="395">
        <v>0</v>
      </c>
      <c r="J129" s="395">
        <v>0</v>
      </c>
      <c r="K129" s="395">
        <v>0</v>
      </c>
      <c r="L129" s="395">
        <v>0</v>
      </c>
      <c r="M129" s="395">
        <v>0</v>
      </c>
      <c r="N129" s="395">
        <v>0</v>
      </c>
      <c r="O129" s="396">
        <v>0</v>
      </c>
    </row>
    <row r="130" spans="1:15" x14ac:dyDescent="0.2">
      <c r="A130" s="391" t="s">
        <v>525</v>
      </c>
      <c r="B130" s="392" t="s">
        <v>516</v>
      </c>
      <c r="C130" s="392" t="s">
        <v>400</v>
      </c>
      <c r="D130" s="398">
        <v>0</v>
      </c>
      <c r="E130" s="395">
        <v>0</v>
      </c>
      <c r="F130" s="395">
        <v>0</v>
      </c>
      <c r="G130" s="395">
        <v>0</v>
      </c>
      <c r="H130" s="395">
        <v>0</v>
      </c>
      <c r="I130" s="395">
        <v>0</v>
      </c>
      <c r="J130" s="395">
        <v>0</v>
      </c>
      <c r="K130" s="395">
        <v>0</v>
      </c>
      <c r="L130" s="395">
        <v>0</v>
      </c>
      <c r="M130" s="395">
        <v>0</v>
      </c>
      <c r="N130" s="395">
        <v>0</v>
      </c>
      <c r="O130" s="396">
        <v>0</v>
      </c>
    </row>
    <row r="131" spans="1:15" x14ac:dyDescent="0.2">
      <c r="A131" s="391" t="s">
        <v>527</v>
      </c>
      <c r="B131" s="392" t="s">
        <v>516</v>
      </c>
      <c r="C131" s="392" t="s">
        <v>526</v>
      </c>
      <c r="D131" s="398">
        <v>0</v>
      </c>
      <c r="E131" s="395">
        <v>0</v>
      </c>
      <c r="F131" s="395">
        <v>0</v>
      </c>
      <c r="G131" s="395">
        <v>0</v>
      </c>
      <c r="H131" s="395">
        <v>0</v>
      </c>
      <c r="I131" s="395">
        <v>0</v>
      </c>
      <c r="J131" s="395">
        <v>0</v>
      </c>
      <c r="K131" s="395">
        <v>0</v>
      </c>
      <c r="L131" s="395">
        <v>0</v>
      </c>
      <c r="M131" s="395">
        <v>0</v>
      </c>
      <c r="N131" s="395">
        <v>0</v>
      </c>
      <c r="O131" s="396">
        <v>0</v>
      </c>
    </row>
    <row r="132" spans="1:15" x14ac:dyDescent="0.2">
      <c r="A132" s="391" t="s">
        <v>529</v>
      </c>
      <c r="B132" s="392" t="s">
        <v>516</v>
      </c>
      <c r="C132" s="392" t="s">
        <v>528</v>
      </c>
      <c r="D132" s="398">
        <v>0</v>
      </c>
      <c r="E132" s="395">
        <v>0</v>
      </c>
      <c r="F132" s="395">
        <v>0</v>
      </c>
      <c r="G132" s="395">
        <v>0</v>
      </c>
      <c r="H132" s="395">
        <v>0</v>
      </c>
      <c r="I132" s="395">
        <v>0</v>
      </c>
      <c r="J132" s="395">
        <v>0</v>
      </c>
      <c r="K132" s="395">
        <v>0</v>
      </c>
      <c r="L132" s="395">
        <v>0</v>
      </c>
      <c r="M132" s="395">
        <v>0</v>
      </c>
      <c r="N132" s="395">
        <v>0</v>
      </c>
      <c r="O132" s="396">
        <v>0</v>
      </c>
    </row>
    <row r="133" spans="1:15" x14ac:dyDescent="0.2">
      <c r="A133" s="391" t="s">
        <v>530</v>
      </c>
      <c r="B133" s="392" t="s">
        <v>516</v>
      </c>
      <c r="C133" s="392" t="s">
        <v>516</v>
      </c>
      <c r="D133" s="398">
        <v>0</v>
      </c>
      <c r="E133" s="395">
        <v>0</v>
      </c>
      <c r="F133" s="395">
        <v>0</v>
      </c>
      <c r="G133" s="395">
        <v>0</v>
      </c>
      <c r="H133" s="395">
        <v>0</v>
      </c>
      <c r="I133" s="395">
        <v>0</v>
      </c>
      <c r="J133" s="395">
        <v>0</v>
      </c>
      <c r="K133" s="395">
        <v>0</v>
      </c>
      <c r="L133" s="395">
        <v>0</v>
      </c>
      <c r="M133" s="395">
        <v>0</v>
      </c>
      <c r="N133" s="395">
        <v>0</v>
      </c>
      <c r="O133" s="396">
        <v>0</v>
      </c>
    </row>
    <row r="134" spans="1:15" x14ac:dyDescent="0.2">
      <c r="A134" s="391" t="s">
        <v>532</v>
      </c>
      <c r="B134" s="392" t="s">
        <v>516</v>
      </c>
      <c r="C134" s="392" t="s">
        <v>531</v>
      </c>
      <c r="D134" s="398">
        <v>0</v>
      </c>
      <c r="E134" s="395">
        <v>0</v>
      </c>
      <c r="F134" s="395">
        <v>0</v>
      </c>
      <c r="G134" s="395">
        <v>0</v>
      </c>
      <c r="H134" s="395">
        <v>0</v>
      </c>
      <c r="I134" s="395">
        <v>0</v>
      </c>
      <c r="J134" s="395">
        <v>0</v>
      </c>
      <c r="K134" s="395">
        <v>0</v>
      </c>
      <c r="L134" s="395">
        <v>0</v>
      </c>
      <c r="M134" s="395">
        <v>0</v>
      </c>
      <c r="N134" s="395">
        <v>0</v>
      </c>
      <c r="O134" s="396">
        <v>0</v>
      </c>
    </row>
    <row r="135" spans="1:15" x14ac:dyDescent="0.2">
      <c r="A135" s="391" t="s">
        <v>534</v>
      </c>
      <c r="B135" s="392" t="s">
        <v>516</v>
      </c>
      <c r="C135" s="392" t="s">
        <v>533</v>
      </c>
      <c r="D135" s="398">
        <v>0</v>
      </c>
      <c r="E135" s="395">
        <v>0</v>
      </c>
      <c r="F135" s="395">
        <v>0</v>
      </c>
      <c r="G135" s="395">
        <v>0</v>
      </c>
      <c r="H135" s="395">
        <v>0</v>
      </c>
      <c r="I135" s="395">
        <v>0</v>
      </c>
      <c r="J135" s="395">
        <v>0</v>
      </c>
      <c r="K135" s="395">
        <v>0</v>
      </c>
      <c r="L135" s="395">
        <v>0</v>
      </c>
      <c r="M135" s="395">
        <v>0</v>
      </c>
      <c r="N135" s="395">
        <v>0</v>
      </c>
      <c r="O135" s="396">
        <v>0</v>
      </c>
    </row>
    <row r="136" spans="1:15" x14ac:dyDescent="0.2">
      <c r="A136" s="391" t="s">
        <v>536</v>
      </c>
      <c r="B136" s="392" t="s">
        <v>516</v>
      </c>
      <c r="C136" s="392" t="s">
        <v>535</v>
      </c>
      <c r="D136" s="398">
        <v>0</v>
      </c>
      <c r="E136" s="395">
        <v>0</v>
      </c>
      <c r="F136" s="395">
        <v>0</v>
      </c>
      <c r="G136" s="395">
        <v>0</v>
      </c>
      <c r="H136" s="395">
        <v>0</v>
      </c>
      <c r="I136" s="395">
        <v>0</v>
      </c>
      <c r="J136" s="395">
        <v>0</v>
      </c>
      <c r="K136" s="395">
        <v>0</v>
      </c>
      <c r="L136" s="395">
        <v>0</v>
      </c>
      <c r="M136" s="395">
        <v>0</v>
      </c>
      <c r="N136" s="395">
        <v>0</v>
      </c>
      <c r="O136" s="396">
        <v>0</v>
      </c>
    </row>
    <row r="137" spans="1:15" x14ac:dyDescent="0.2">
      <c r="A137" s="391" t="s">
        <v>538</v>
      </c>
      <c r="B137" s="392" t="s">
        <v>516</v>
      </c>
      <c r="C137" s="392" t="s">
        <v>537</v>
      </c>
      <c r="D137" s="398">
        <v>0</v>
      </c>
      <c r="E137" s="395">
        <v>0</v>
      </c>
      <c r="F137" s="395">
        <v>0</v>
      </c>
      <c r="G137" s="395">
        <v>0</v>
      </c>
      <c r="H137" s="395">
        <v>0</v>
      </c>
      <c r="I137" s="395">
        <v>0</v>
      </c>
      <c r="J137" s="395">
        <v>0</v>
      </c>
      <c r="K137" s="395">
        <v>0</v>
      </c>
      <c r="L137" s="395">
        <v>0</v>
      </c>
      <c r="M137" s="395">
        <v>0</v>
      </c>
      <c r="N137" s="395">
        <v>0</v>
      </c>
      <c r="O137" s="396">
        <v>0</v>
      </c>
    </row>
    <row r="138" spans="1:15" x14ac:dyDescent="0.2">
      <c r="A138" s="391" t="s">
        <v>540</v>
      </c>
      <c r="B138" s="392" t="s">
        <v>516</v>
      </c>
      <c r="C138" s="392" t="s">
        <v>539</v>
      </c>
      <c r="D138" s="398">
        <v>0</v>
      </c>
      <c r="E138" s="395">
        <v>0</v>
      </c>
      <c r="F138" s="395">
        <v>0</v>
      </c>
      <c r="G138" s="395">
        <v>0</v>
      </c>
      <c r="H138" s="395">
        <v>0</v>
      </c>
      <c r="I138" s="395">
        <v>0</v>
      </c>
      <c r="J138" s="395">
        <v>0</v>
      </c>
      <c r="K138" s="395">
        <v>0</v>
      </c>
      <c r="L138" s="395">
        <v>0</v>
      </c>
      <c r="M138" s="395">
        <v>0</v>
      </c>
      <c r="N138" s="395">
        <v>0</v>
      </c>
      <c r="O138" s="396">
        <v>0</v>
      </c>
    </row>
    <row r="139" spans="1:15" x14ac:dyDescent="0.2">
      <c r="A139" s="391" t="s">
        <v>542</v>
      </c>
      <c r="B139" s="392" t="s">
        <v>516</v>
      </c>
      <c r="C139" s="392" t="s">
        <v>541</v>
      </c>
      <c r="D139" s="398">
        <v>0</v>
      </c>
      <c r="E139" s="395">
        <v>0</v>
      </c>
      <c r="F139" s="395">
        <v>0</v>
      </c>
      <c r="G139" s="395">
        <v>0</v>
      </c>
      <c r="H139" s="395">
        <v>0</v>
      </c>
      <c r="I139" s="395">
        <v>0</v>
      </c>
      <c r="J139" s="395">
        <v>0</v>
      </c>
      <c r="K139" s="395">
        <v>0</v>
      </c>
      <c r="L139" s="395">
        <v>0</v>
      </c>
      <c r="M139" s="395">
        <v>0</v>
      </c>
      <c r="N139" s="395">
        <v>0</v>
      </c>
      <c r="O139" s="396">
        <v>0</v>
      </c>
    </row>
    <row r="140" spans="1:15" x14ac:dyDescent="0.2">
      <c r="A140" s="391" t="s">
        <v>544</v>
      </c>
      <c r="B140" s="392" t="s">
        <v>516</v>
      </c>
      <c r="C140" s="392" t="s">
        <v>543</v>
      </c>
      <c r="D140" s="398">
        <v>0</v>
      </c>
      <c r="E140" s="395">
        <v>0</v>
      </c>
      <c r="F140" s="395">
        <v>0</v>
      </c>
      <c r="G140" s="395">
        <v>0</v>
      </c>
      <c r="H140" s="395">
        <v>0</v>
      </c>
      <c r="I140" s="395">
        <v>0</v>
      </c>
      <c r="J140" s="395">
        <v>0</v>
      </c>
      <c r="K140" s="395">
        <v>0</v>
      </c>
      <c r="L140" s="395">
        <v>0</v>
      </c>
      <c r="M140" s="395">
        <v>0</v>
      </c>
      <c r="N140" s="395">
        <v>0</v>
      </c>
      <c r="O140" s="396">
        <v>0</v>
      </c>
    </row>
    <row r="141" spans="1:15" x14ac:dyDescent="0.2">
      <c r="A141" s="391" t="s">
        <v>546</v>
      </c>
      <c r="B141" s="392" t="s">
        <v>516</v>
      </c>
      <c r="C141" s="392" t="s">
        <v>545</v>
      </c>
      <c r="D141" s="398">
        <v>0</v>
      </c>
      <c r="E141" s="395">
        <v>0</v>
      </c>
      <c r="F141" s="395">
        <v>0</v>
      </c>
      <c r="G141" s="395">
        <v>0</v>
      </c>
      <c r="H141" s="395">
        <v>0</v>
      </c>
      <c r="I141" s="395">
        <v>0</v>
      </c>
      <c r="J141" s="395">
        <v>0</v>
      </c>
      <c r="K141" s="395">
        <v>0</v>
      </c>
      <c r="L141" s="395">
        <v>0</v>
      </c>
      <c r="M141" s="395">
        <v>0</v>
      </c>
      <c r="N141" s="395">
        <v>0</v>
      </c>
      <c r="O141" s="396">
        <v>0</v>
      </c>
    </row>
    <row r="142" spans="1:15" x14ac:dyDescent="0.2">
      <c r="A142" s="391" t="s">
        <v>548</v>
      </c>
      <c r="B142" s="392" t="s">
        <v>516</v>
      </c>
      <c r="C142" s="392" t="s">
        <v>547</v>
      </c>
      <c r="D142" s="398">
        <v>0</v>
      </c>
      <c r="E142" s="395">
        <v>0</v>
      </c>
      <c r="F142" s="395">
        <v>0</v>
      </c>
      <c r="G142" s="395">
        <v>0</v>
      </c>
      <c r="H142" s="395">
        <v>0</v>
      </c>
      <c r="I142" s="395">
        <v>0</v>
      </c>
      <c r="J142" s="395">
        <v>0</v>
      </c>
      <c r="K142" s="395">
        <v>0</v>
      </c>
      <c r="L142" s="395">
        <v>0</v>
      </c>
      <c r="M142" s="395">
        <v>0</v>
      </c>
      <c r="N142" s="395">
        <v>0</v>
      </c>
      <c r="O142" s="396">
        <v>0</v>
      </c>
    </row>
    <row r="143" spans="1:15" x14ac:dyDescent="0.2">
      <c r="A143" s="391" t="s">
        <v>550</v>
      </c>
      <c r="B143" s="392" t="s">
        <v>516</v>
      </c>
      <c r="C143" s="392" t="s">
        <v>549</v>
      </c>
      <c r="D143" s="398">
        <v>0</v>
      </c>
      <c r="E143" s="395">
        <v>0</v>
      </c>
      <c r="F143" s="395">
        <v>0</v>
      </c>
      <c r="G143" s="395">
        <v>0</v>
      </c>
      <c r="H143" s="395">
        <v>0</v>
      </c>
      <c r="I143" s="395">
        <v>0</v>
      </c>
      <c r="J143" s="395">
        <v>0</v>
      </c>
      <c r="K143" s="395">
        <v>0</v>
      </c>
      <c r="L143" s="395">
        <v>0</v>
      </c>
      <c r="M143" s="395">
        <v>0</v>
      </c>
      <c r="N143" s="395">
        <v>0</v>
      </c>
      <c r="O143" s="396">
        <v>0</v>
      </c>
    </row>
    <row r="144" spans="1:15" x14ac:dyDescent="0.2">
      <c r="A144" s="391" t="s">
        <v>553</v>
      </c>
      <c r="B144" s="392" t="s">
        <v>551</v>
      </c>
      <c r="C144" s="392" t="s">
        <v>552</v>
      </c>
      <c r="D144" s="398">
        <v>0</v>
      </c>
      <c r="E144" s="395">
        <v>0</v>
      </c>
      <c r="F144" s="395">
        <v>0</v>
      </c>
      <c r="G144" s="395">
        <v>0</v>
      </c>
      <c r="H144" s="395">
        <v>0</v>
      </c>
      <c r="I144" s="395">
        <v>0</v>
      </c>
      <c r="J144" s="395">
        <v>0</v>
      </c>
      <c r="K144" s="395">
        <v>0</v>
      </c>
      <c r="L144" s="395">
        <v>0</v>
      </c>
      <c r="M144" s="395">
        <v>0</v>
      </c>
      <c r="N144" s="395">
        <v>0</v>
      </c>
      <c r="O144" s="396">
        <v>0</v>
      </c>
    </row>
    <row r="145" spans="1:15" x14ac:dyDescent="0.2">
      <c r="A145" s="391" t="s">
        <v>555</v>
      </c>
      <c r="B145" s="392" t="s">
        <v>551</v>
      </c>
      <c r="C145" s="392" t="s">
        <v>554</v>
      </c>
      <c r="D145" s="398">
        <v>0</v>
      </c>
      <c r="E145" s="395">
        <v>0</v>
      </c>
      <c r="F145" s="395">
        <v>0</v>
      </c>
      <c r="G145" s="395">
        <v>0</v>
      </c>
      <c r="H145" s="395">
        <v>0</v>
      </c>
      <c r="I145" s="395">
        <v>0</v>
      </c>
      <c r="J145" s="395">
        <v>0</v>
      </c>
      <c r="K145" s="395">
        <v>0</v>
      </c>
      <c r="L145" s="395">
        <v>0</v>
      </c>
      <c r="M145" s="395">
        <v>0</v>
      </c>
      <c r="N145" s="395">
        <v>0</v>
      </c>
      <c r="O145" s="396">
        <v>0</v>
      </c>
    </row>
    <row r="146" spans="1:15" x14ac:dyDescent="0.2">
      <c r="A146" s="391" t="s">
        <v>557</v>
      </c>
      <c r="B146" s="392" t="s">
        <v>551</v>
      </c>
      <c r="C146" s="392" t="s">
        <v>556</v>
      </c>
      <c r="D146" s="398">
        <v>0</v>
      </c>
      <c r="E146" s="395">
        <v>0</v>
      </c>
      <c r="F146" s="395">
        <v>0</v>
      </c>
      <c r="G146" s="395">
        <v>0</v>
      </c>
      <c r="H146" s="395">
        <v>0</v>
      </c>
      <c r="I146" s="395">
        <v>0</v>
      </c>
      <c r="J146" s="395">
        <v>0</v>
      </c>
      <c r="K146" s="395">
        <v>0</v>
      </c>
      <c r="L146" s="395">
        <v>0</v>
      </c>
      <c r="M146" s="395">
        <v>0</v>
      </c>
      <c r="N146" s="395">
        <v>0</v>
      </c>
      <c r="O146" s="396">
        <v>0</v>
      </c>
    </row>
    <row r="147" spans="1:15" x14ac:dyDescent="0.2">
      <c r="A147" s="391" t="s">
        <v>559</v>
      </c>
      <c r="B147" s="392" t="s">
        <v>551</v>
      </c>
      <c r="C147" s="392" t="s">
        <v>558</v>
      </c>
      <c r="D147" s="398">
        <v>0</v>
      </c>
      <c r="E147" s="395">
        <v>0</v>
      </c>
      <c r="F147" s="395">
        <v>0</v>
      </c>
      <c r="G147" s="395">
        <v>0</v>
      </c>
      <c r="H147" s="395">
        <v>0</v>
      </c>
      <c r="I147" s="395">
        <v>0</v>
      </c>
      <c r="J147" s="395">
        <v>0</v>
      </c>
      <c r="K147" s="395">
        <v>0</v>
      </c>
      <c r="L147" s="395">
        <v>0</v>
      </c>
      <c r="M147" s="395">
        <v>0</v>
      </c>
      <c r="N147" s="395">
        <v>0</v>
      </c>
      <c r="O147" s="396">
        <v>0</v>
      </c>
    </row>
    <row r="148" spans="1:15" x14ac:dyDescent="0.2">
      <c r="A148" s="391" t="s">
        <v>561</v>
      </c>
      <c r="B148" s="392" t="s">
        <v>551</v>
      </c>
      <c r="C148" s="392" t="s">
        <v>560</v>
      </c>
      <c r="D148" s="398">
        <v>0</v>
      </c>
      <c r="E148" s="395">
        <v>0</v>
      </c>
      <c r="F148" s="395">
        <v>0</v>
      </c>
      <c r="G148" s="395">
        <v>0</v>
      </c>
      <c r="H148" s="395">
        <v>0</v>
      </c>
      <c r="I148" s="395">
        <v>0</v>
      </c>
      <c r="J148" s="395">
        <v>0</v>
      </c>
      <c r="K148" s="395">
        <v>0</v>
      </c>
      <c r="L148" s="395">
        <v>0</v>
      </c>
      <c r="M148" s="395">
        <v>0</v>
      </c>
      <c r="N148" s="395">
        <v>0</v>
      </c>
      <c r="O148" s="396">
        <v>0</v>
      </c>
    </row>
    <row r="149" spans="1:15" x14ac:dyDescent="0.2">
      <c r="A149" s="391" t="s">
        <v>563</v>
      </c>
      <c r="B149" s="392" t="s">
        <v>551</v>
      </c>
      <c r="C149" s="392" t="s">
        <v>562</v>
      </c>
      <c r="D149" s="398">
        <v>0</v>
      </c>
      <c r="E149" s="395">
        <v>0</v>
      </c>
      <c r="F149" s="395">
        <v>0</v>
      </c>
      <c r="G149" s="395">
        <v>0</v>
      </c>
      <c r="H149" s="395">
        <v>0</v>
      </c>
      <c r="I149" s="395">
        <v>0</v>
      </c>
      <c r="J149" s="395">
        <v>0</v>
      </c>
      <c r="K149" s="395">
        <v>0</v>
      </c>
      <c r="L149" s="395">
        <v>0</v>
      </c>
      <c r="M149" s="395">
        <v>0</v>
      </c>
      <c r="N149" s="395">
        <v>0</v>
      </c>
      <c r="O149" s="396">
        <v>0</v>
      </c>
    </row>
    <row r="150" spans="1:15" x14ac:dyDescent="0.2">
      <c r="A150" s="391" t="s">
        <v>564</v>
      </c>
      <c r="B150" s="392" t="s">
        <v>551</v>
      </c>
      <c r="C150" s="392" t="s">
        <v>402</v>
      </c>
      <c r="D150" s="398">
        <v>0</v>
      </c>
      <c r="E150" s="395">
        <v>0</v>
      </c>
      <c r="F150" s="395">
        <v>0</v>
      </c>
      <c r="G150" s="395">
        <v>0</v>
      </c>
      <c r="H150" s="395">
        <v>0</v>
      </c>
      <c r="I150" s="395">
        <v>0</v>
      </c>
      <c r="J150" s="395">
        <v>0</v>
      </c>
      <c r="K150" s="395">
        <v>0</v>
      </c>
      <c r="L150" s="395">
        <v>0</v>
      </c>
      <c r="M150" s="395">
        <v>0</v>
      </c>
      <c r="N150" s="395">
        <v>0</v>
      </c>
      <c r="O150" s="396">
        <v>0</v>
      </c>
    </row>
    <row r="151" spans="1:15" x14ac:dyDescent="0.2">
      <c r="A151" s="391" t="s">
        <v>566</v>
      </c>
      <c r="B151" s="392" t="s">
        <v>551</v>
      </c>
      <c r="C151" s="392" t="s">
        <v>565</v>
      </c>
      <c r="D151" s="398">
        <v>0</v>
      </c>
      <c r="E151" s="395">
        <v>0</v>
      </c>
      <c r="F151" s="395">
        <v>0</v>
      </c>
      <c r="G151" s="395">
        <v>0</v>
      </c>
      <c r="H151" s="395">
        <v>0</v>
      </c>
      <c r="I151" s="395">
        <v>0</v>
      </c>
      <c r="J151" s="395">
        <v>0</v>
      </c>
      <c r="K151" s="395">
        <v>0</v>
      </c>
      <c r="L151" s="395">
        <v>0</v>
      </c>
      <c r="M151" s="395">
        <v>0</v>
      </c>
      <c r="N151" s="395">
        <v>0</v>
      </c>
      <c r="O151" s="396">
        <v>0</v>
      </c>
    </row>
    <row r="152" spans="1:15" x14ac:dyDescent="0.2">
      <c r="A152" s="391" t="s">
        <v>568</v>
      </c>
      <c r="B152" s="392" t="s">
        <v>551</v>
      </c>
      <c r="C152" s="392" t="s">
        <v>567</v>
      </c>
      <c r="D152" s="398">
        <v>0</v>
      </c>
      <c r="E152" s="395">
        <v>0</v>
      </c>
      <c r="F152" s="395">
        <v>0</v>
      </c>
      <c r="G152" s="395">
        <v>0</v>
      </c>
      <c r="H152" s="395">
        <v>0</v>
      </c>
      <c r="I152" s="395">
        <v>0</v>
      </c>
      <c r="J152" s="395">
        <v>0</v>
      </c>
      <c r="K152" s="395">
        <v>0</v>
      </c>
      <c r="L152" s="395">
        <v>0</v>
      </c>
      <c r="M152" s="395">
        <v>0</v>
      </c>
      <c r="N152" s="395">
        <v>0</v>
      </c>
      <c r="O152" s="396">
        <v>0</v>
      </c>
    </row>
    <row r="153" spans="1:15" x14ac:dyDescent="0.2">
      <c r="A153" s="391" t="s">
        <v>570</v>
      </c>
      <c r="B153" s="392" t="s">
        <v>551</v>
      </c>
      <c r="C153" s="392" t="s">
        <v>569</v>
      </c>
      <c r="D153" s="398">
        <v>0</v>
      </c>
      <c r="E153" s="395">
        <v>0</v>
      </c>
      <c r="F153" s="395">
        <v>0</v>
      </c>
      <c r="G153" s="395">
        <v>0</v>
      </c>
      <c r="H153" s="395">
        <v>0</v>
      </c>
      <c r="I153" s="395">
        <v>0</v>
      </c>
      <c r="J153" s="395">
        <v>0</v>
      </c>
      <c r="K153" s="395">
        <v>0</v>
      </c>
      <c r="L153" s="395">
        <v>0</v>
      </c>
      <c r="M153" s="395">
        <v>0</v>
      </c>
      <c r="N153" s="395">
        <v>0</v>
      </c>
      <c r="O153" s="396">
        <v>0</v>
      </c>
    </row>
    <row r="154" spans="1:15" x14ac:dyDescent="0.2">
      <c r="A154" s="391" t="s">
        <v>572</v>
      </c>
      <c r="B154" s="392" t="s">
        <v>551</v>
      </c>
      <c r="C154" s="392" t="s">
        <v>571</v>
      </c>
      <c r="D154" s="398">
        <v>0</v>
      </c>
      <c r="E154" s="395">
        <v>0</v>
      </c>
      <c r="F154" s="395">
        <v>0</v>
      </c>
      <c r="G154" s="395">
        <v>0</v>
      </c>
      <c r="H154" s="395">
        <v>0</v>
      </c>
      <c r="I154" s="395">
        <v>0</v>
      </c>
      <c r="J154" s="395">
        <v>0</v>
      </c>
      <c r="K154" s="395">
        <v>0</v>
      </c>
      <c r="L154" s="395">
        <v>0</v>
      </c>
      <c r="M154" s="395">
        <v>0</v>
      </c>
      <c r="N154" s="395">
        <v>0</v>
      </c>
      <c r="O154" s="396">
        <v>0</v>
      </c>
    </row>
    <row r="155" spans="1:15" x14ac:dyDescent="0.2">
      <c r="A155" s="391" t="s">
        <v>574</v>
      </c>
      <c r="B155" s="392" t="s">
        <v>551</v>
      </c>
      <c r="C155" s="392" t="s">
        <v>573</v>
      </c>
      <c r="D155" s="398">
        <v>0</v>
      </c>
      <c r="E155" s="395">
        <v>0</v>
      </c>
      <c r="F155" s="395">
        <v>0</v>
      </c>
      <c r="G155" s="395">
        <v>0</v>
      </c>
      <c r="H155" s="395">
        <v>0</v>
      </c>
      <c r="I155" s="395">
        <v>0</v>
      </c>
      <c r="J155" s="395">
        <v>0</v>
      </c>
      <c r="K155" s="395">
        <v>0</v>
      </c>
      <c r="L155" s="395">
        <v>0</v>
      </c>
      <c r="M155" s="395">
        <v>0</v>
      </c>
      <c r="N155" s="395">
        <v>0</v>
      </c>
      <c r="O155" s="396">
        <v>0</v>
      </c>
    </row>
    <row r="156" spans="1:15" x14ac:dyDescent="0.2">
      <c r="A156" s="391" t="s">
        <v>576</v>
      </c>
      <c r="B156" s="392" t="s">
        <v>551</v>
      </c>
      <c r="C156" s="392" t="s">
        <v>575</v>
      </c>
      <c r="D156" s="398">
        <v>0</v>
      </c>
      <c r="E156" s="395">
        <v>0</v>
      </c>
      <c r="F156" s="395">
        <v>0</v>
      </c>
      <c r="G156" s="395">
        <v>0</v>
      </c>
      <c r="H156" s="395">
        <v>0</v>
      </c>
      <c r="I156" s="395">
        <v>0</v>
      </c>
      <c r="J156" s="395">
        <v>0</v>
      </c>
      <c r="K156" s="395">
        <v>0</v>
      </c>
      <c r="L156" s="395">
        <v>0</v>
      </c>
      <c r="M156" s="395">
        <v>0</v>
      </c>
      <c r="N156" s="395">
        <v>0</v>
      </c>
      <c r="O156" s="396">
        <v>0</v>
      </c>
    </row>
    <row r="157" spans="1:15" x14ac:dyDescent="0.2">
      <c r="A157" s="391" t="s">
        <v>578</v>
      </c>
      <c r="B157" s="392" t="s">
        <v>551</v>
      </c>
      <c r="C157" s="392" t="s">
        <v>577</v>
      </c>
      <c r="D157" s="398">
        <v>0</v>
      </c>
      <c r="E157" s="395">
        <v>0</v>
      </c>
      <c r="F157" s="395">
        <v>0</v>
      </c>
      <c r="G157" s="395">
        <v>0</v>
      </c>
      <c r="H157" s="395">
        <v>0</v>
      </c>
      <c r="I157" s="395">
        <v>0</v>
      </c>
      <c r="J157" s="395">
        <v>0</v>
      </c>
      <c r="K157" s="395">
        <v>0</v>
      </c>
      <c r="L157" s="395">
        <v>0</v>
      </c>
      <c r="M157" s="395">
        <v>0</v>
      </c>
      <c r="N157" s="395">
        <v>0</v>
      </c>
      <c r="O157" s="396">
        <v>0</v>
      </c>
    </row>
    <row r="158" spans="1:15" x14ac:dyDescent="0.2">
      <c r="A158" s="391" t="s">
        <v>580</v>
      </c>
      <c r="B158" s="392" t="s">
        <v>551</v>
      </c>
      <c r="C158" s="392" t="s">
        <v>579</v>
      </c>
      <c r="D158" s="398">
        <v>0</v>
      </c>
      <c r="E158" s="395">
        <v>0</v>
      </c>
      <c r="F158" s="395">
        <v>0</v>
      </c>
      <c r="G158" s="395">
        <v>0</v>
      </c>
      <c r="H158" s="395">
        <v>0</v>
      </c>
      <c r="I158" s="395">
        <v>0</v>
      </c>
      <c r="J158" s="395">
        <v>0</v>
      </c>
      <c r="K158" s="395">
        <v>0</v>
      </c>
      <c r="L158" s="395">
        <v>0</v>
      </c>
      <c r="M158" s="395">
        <v>0</v>
      </c>
      <c r="N158" s="395">
        <v>0</v>
      </c>
      <c r="O158" s="396">
        <v>0</v>
      </c>
    </row>
    <row r="159" spans="1:15" x14ac:dyDescent="0.2">
      <c r="A159" s="391" t="s">
        <v>582</v>
      </c>
      <c r="B159" s="392" t="s">
        <v>551</v>
      </c>
      <c r="C159" s="392" t="s">
        <v>581</v>
      </c>
      <c r="D159" s="398">
        <v>0</v>
      </c>
      <c r="E159" s="395">
        <v>0</v>
      </c>
      <c r="F159" s="395">
        <v>0</v>
      </c>
      <c r="G159" s="395">
        <v>0</v>
      </c>
      <c r="H159" s="395">
        <v>0</v>
      </c>
      <c r="I159" s="395">
        <v>0</v>
      </c>
      <c r="J159" s="395">
        <v>0</v>
      </c>
      <c r="K159" s="395">
        <v>0</v>
      </c>
      <c r="L159" s="395">
        <v>0</v>
      </c>
      <c r="M159" s="395">
        <v>0</v>
      </c>
      <c r="N159" s="395">
        <v>0</v>
      </c>
      <c r="O159" s="396">
        <v>0</v>
      </c>
    </row>
    <row r="160" spans="1:15" x14ac:dyDescent="0.2">
      <c r="A160" s="391" t="s">
        <v>584</v>
      </c>
      <c r="B160" s="392" t="s">
        <v>551</v>
      </c>
      <c r="C160" s="392" t="s">
        <v>583</v>
      </c>
      <c r="D160" s="398">
        <v>0</v>
      </c>
      <c r="E160" s="395">
        <v>0</v>
      </c>
      <c r="F160" s="395">
        <v>0</v>
      </c>
      <c r="G160" s="395">
        <v>0</v>
      </c>
      <c r="H160" s="395">
        <v>0</v>
      </c>
      <c r="I160" s="395">
        <v>0</v>
      </c>
      <c r="J160" s="395">
        <v>0</v>
      </c>
      <c r="K160" s="395">
        <v>0</v>
      </c>
      <c r="L160" s="395">
        <v>0</v>
      </c>
      <c r="M160" s="395">
        <v>0</v>
      </c>
      <c r="N160" s="395">
        <v>0</v>
      </c>
      <c r="O160" s="396">
        <v>0</v>
      </c>
    </row>
    <row r="161" spans="1:15" x14ac:dyDescent="0.2">
      <c r="A161" s="391" t="s">
        <v>585</v>
      </c>
      <c r="B161" s="392" t="s">
        <v>551</v>
      </c>
      <c r="C161" s="392" t="s">
        <v>375</v>
      </c>
      <c r="D161" s="398">
        <v>0</v>
      </c>
      <c r="E161" s="395">
        <v>0</v>
      </c>
      <c r="F161" s="395">
        <v>0</v>
      </c>
      <c r="G161" s="395">
        <v>0</v>
      </c>
      <c r="H161" s="395">
        <v>0</v>
      </c>
      <c r="I161" s="395">
        <v>0</v>
      </c>
      <c r="J161" s="395">
        <v>0</v>
      </c>
      <c r="K161" s="395">
        <v>0</v>
      </c>
      <c r="L161" s="395">
        <v>0</v>
      </c>
      <c r="M161" s="395">
        <v>0</v>
      </c>
      <c r="N161" s="395">
        <v>0</v>
      </c>
      <c r="O161" s="396">
        <v>0</v>
      </c>
    </row>
    <row r="162" spans="1:15" x14ac:dyDescent="0.2">
      <c r="A162" s="391" t="s">
        <v>587</v>
      </c>
      <c r="B162" s="392" t="s">
        <v>551</v>
      </c>
      <c r="C162" s="392" t="s">
        <v>586</v>
      </c>
      <c r="D162" s="398">
        <v>0</v>
      </c>
      <c r="E162" s="395">
        <v>0</v>
      </c>
      <c r="F162" s="395">
        <v>0</v>
      </c>
      <c r="G162" s="395">
        <v>0</v>
      </c>
      <c r="H162" s="395">
        <v>0</v>
      </c>
      <c r="I162" s="395">
        <v>0</v>
      </c>
      <c r="J162" s="395">
        <v>0</v>
      </c>
      <c r="K162" s="395">
        <v>0</v>
      </c>
      <c r="L162" s="395">
        <v>0</v>
      </c>
      <c r="M162" s="395">
        <v>0</v>
      </c>
      <c r="N162" s="395">
        <v>0</v>
      </c>
      <c r="O162" s="396">
        <v>0</v>
      </c>
    </row>
    <row r="163" spans="1:15" x14ac:dyDescent="0.2">
      <c r="A163" s="391" t="s">
        <v>588</v>
      </c>
      <c r="B163" s="392" t="s">
        <v>551</v>
      </c>
      <c r="C163" s="392" t="s">
        <v>321</v>
      </c>
      <c r="D163" s="398">
        <v>0</v>
      </c>
      <c r="E163" s="395">
        <v>0</v>
      </c>
      <c r="F163" s="395">
        <v>0</v>
      </c>
      <c r="G163" s="395">
        <v>0</v>
      </c>
      <c r="H163" s="395">
        <v>0</v>
      </c>
      <c r="I163" s="395">
        <v>0</v>
      </c>
      <c r="J163" s="395">
        <v>0</v>
      </c>
      <c r="K163" s="395">
        <v>0</v>
      </c>
      <c r="L163" s="395">
        <v>0</v>
      </c>
      <c r="M163" s="395">
        <v>0</v>
      </c>
      <c r="N163" s="395">
        <v>0</v>
      </c>
      <c r="O163" s="396">
        <v>0</v>
      </c>
    </row>
    <row r="164" spans="1:15" x14ac:dyDescent="0.2">
      <c r="A164" s="391" t="s">
        <v>590</v>
      </c>
      <c r="B164" s="392" t="s">
        <v>551</v>
      </c>
      <c r="C164" s="392" t="s">
        <v>589</v>
      </c>
      <c r="D164" s="398">
        <v>0</v>
      </c>
      <c r="E164" s="395">
        <v>0</v>
      </c>
      <c r="F164" s="395">
        <v>0</v>
      </c>
      <c r="G164" s="395">
        <v>0</v>
      </c>
      <c r="H164" s="395">
        <v>0</v>
      </c>
      <c r="I164" s="395">
        <v>0</v>
      </c>
      <c r="J164" s="395">
        <v>0</v>
      </c>
      <c r="K164" s="395">
        <v>0</v>
      </c>
      <c r="L164" s="395">
        <v>0</v>
      </c>
      <c r="M164" s="395">
        <v>0</v>
      </c>
      <c r="N164" s="395">
        <v>0</v>
      </c>
      <c r="O164" s="396">
        <v>0</v>
      </c>
    </row>
    <row r="165" spans="1:15" x14ac:dyDescent="0.2">
      <c r="A165" s="391" t="s">
        <v>592</v>
      </c>
      <c r="B165" s="392" t="s">
        <v>551</v>
      </c>
      <c r="C165" s="392" t="s">
        <v>591</v>
      </c>
      <c r="D165" s="398">
        <v>0</v>
      </c>
      <c r="E165" s="395">
        <v>0</v>
      </c>
      <c r="F165" s="395">
        <v>0</v>
      </c>
      <c r="G165" s="395">
        <v>0</v>
      </c>
      <c r="H165" s="395">
        <v>0</v>
      </c>
      <c r="I165" s="395">
        <v>0</v>
      </c>
      <c r="J165" s="395">
        <v>0</v>
      </c>
      <c r="K165" s="395">
        <v>0</v>
      </c>
      <c r="L165" s="395">
        <v>0</v>
      </c>
      <c r="M165" s="395">
        <v>0</v>
      </c>
      <c r="N165" s="395">
        <v>0</v>
      </c>
      <c r="O165" s="396">
        <v>0</v>
      </c>
    </row>
    <row r="166" spans="1:15" x14ac:dyDescent="0.2">
      <c r="A166" s="391" t="s">
        <v>594</v>
      </c>
      <c r="B166" s="392" t="s">
        <v>551</v>
      </c>
      <c r="C166" s="392" t="s">
        <v>593</v>
      </c>
      <c r="D166" s="398">
        <v>0</v>
      </c>
      <c r="E166" s="395">
        <v>0</v>
      </c>
      <c r="F166" s="395">
        <v>0</v>
      </c>
      <c r="G166" s="395">
        <v>0</v>
      </c>
      <c r="H166" s="395">
        <v>0</v>
      </c>
      <c r="I166" s="395">
        <v>0</v>
      </c>
      <c r="J166" s="395">
        <v>0</v>
      </c>
      <c r="K166" s="395">
        <v>0</v>
      </c>
      <c r="L166" s="395">
        <v>0</v>
      </c>
      <c r="M166" s="395">
        <v>0</v>
      </c>
      <c r="N166" s="395">
        <v>0</v>
      </c>
      <c r="O166" s="396">
        <v>0</v>
      </c>
    </row>
    <row r="167" spans="1:15" x14ac:dyDescent="0.2">
      <c r="A167" s="391" t="s">
        <v>596</v>
      </c>
      <c r="B167" s="392" t="s">
        <v>551</v>
      </c>
      <c r="C167" s="392" t="s">
        <v>595</v>
      </c>
      <c r="D167" s="398">
        <v>0</v>
      </c>
      <c r="E167" s="395">
        <v>0</v>
      </c>
      <c r="F167" s="395">
        <v>0</v>
      </c>
      <c r="G167" s="395">
        <v>0</v>
      </c>
      <c r="H167" s="395">
        <v>0</v>
      </c>
      <c r="I167" s="395">
        <v>0</v>
      </c>
      <c r="J167" s="395">
        <v>0</v>
      </c>
      <c r="K167" s="395">
        <v>0</v>
      </c>
      <c r="L167" s="395">
        <v>0</v>
      </c>
      <c r="M167" s="395">
        <v>0</v>
      </c>
      <c r="N167" s="395">
        <v>0</v>
      </c>
      <c r="O167" s="396">
        <v>0</v>
      </c>
    </row>
    <row r="168" spans="1:15" x14ac:dyDescent="0.2">
      <c r="A168" s="391" t="s">
        <v>598</v>
      </c>
      <c r="B168" s="392" t="s">
        <v>551</v>
      </c>
      <c r="C168" s="392" t="s">
        <v>597</v>
      </c>
      <c r="D168" s="398">
        <v>0</v>
      </c>
      <c r="E168" s="395">
        <v>0</v>
      </c>
      <c r="F168" s="395">
        <v>0</v>
      </c>
      <c r="G168" s="395">
        <v>0</v>
      </c>
      <c r="H168" s="395">
        <v>0</v>
      </c>
      <c r="I168" s="395">
        <v>0</v>
      </c>
      <c r="J168" s="395">
        <v>0</v>
      </c>
      <c r="K168" s="395">
        <v>0</v>
      </c>
      <c r="L168" s="395">
        <v>0</v>
      </c>
      <c r="M168" s="395">
        <v>0</v>
      </c>
      <c r="N168" s="395">
        <v>0</v>
      </c>
      <c r="O168" s="396">
        <v>0</v>
      </c>
    </row>
    <row r="169" spans="1:15" x14ac:dyDescent="0.2">
      <c r="A169" s="391" t="s">
        <v>600</v>
      </c>
      <c r="B169" s="392" t="s">
        <v>551</v>
      </c>
      <c r="C169" s="392" t="s">
        <v>599</v>
      </c>
      <c r="D169" s="398">
        <v>0</v>
      </c>
      <c r="E169" s="395">
        <v>0</v>
      </c>
      <c r="F169" s="395">
        <v>0</v>
      </c>
      <c r="G169" s="395">
        <v>0</v>
      </c>
      <c r="H169" s="395">
        <v>0</v>
      </c>
      <c r="I169" s="395">
        <v>0</v>
      </c>
      <c r="J169" s="395">
        <v>0</v>
      </c>
      <c r="K169" s="395">
        <v>0</v>
      </c>
      <c r="L169" s="395">
        <v>0</v>
      </c>
      <c r="M169" s="395">
        <v>0</v>
      </c>
      <c r="N169" s="395">
        <v>0</v>
      </c>
      <c r="O169" s="396">
        <v>0</v>
      </c>
    </row>
    <row r="170" spans="1:15" x14ac:dyDescent="0.2">
      <c r="A170" s="391" t="s">
        <v>603</v>
      </c>
      <c r="B170" s="392" t="s">
        <v>601</v>
      </c>
      <c r="C170" s="392" t="s">
        <v>602</v>
      </c>
      <c r="D170" s="398">
        <v>0</v>
      </c>
      <c r="E170" s="395">
        <v>0</v>
      </c>
      <c r="F170" s="395">
        <v>0</v>
      </c>
      <c r="G170" s="395">
        <v>0</v>
      </c>
      <c r="H170" s="395">
        <v>0</v>
      </c>
      <c r="I170" s="395">
        <v>0</v>
      </c>
      <c r="J170" s="395">
        <v>0</v>
      </c>
      <c r="K170" s="395">
        <v>0</v>
      </c>
      <c r="L170" s="395">
        <v>0</v>
      </c>
      <c r="M170" s="395">
        <v>0</v>
      </c>
      <c r="N170" s="395">
        <v>0</v>
      </c>
      <c r="O170" s="396">
        <v>0</v>
      </c>
    </row>
    <row r="171" spans="1:15" x14ac:dyDescent="0.2">
      <c r="A171" s="391" t="s">
        <v>605</v>
      </c>
      <c r="B171" s="392" t="s">
        <v>601</v>
      </c>
      <c r="C171" s="392" t="s">
        <v>604</v>
      </c>
      <c r="D171" s="398">
        <v>0</v>
      </c>
      <c r="E171" s="395">
        <v>0</v>
      </c>
      <c r="F171" s="395">
        <v>0</v>
      </c>
      <c r="G171" s="395">
        <v>0</v>
      </c>
      <c r="H171" s="395">
        <v>0</v>
      </c>
      <c r="I171" s="395">
        <v>0</v>
      </c>
      <c r="J171" s="395">
        <v>0</v>
      </c>
      <c r="K171" s="395">
        <v>0</v>
      </c>
      <c r="L171" s="395">
        <v>0</v>
      </c>
      <c r="M171" s="395">
        <v>0</v>
      </c>
      <c r="N171" s="395">
        <v>0</v>
      </c>
      <c r="O171" s="396">
        <v>0</v>
      </c>
    </row>
    <row r="172" spans="1:15" x14ac:dyDescent="0.2">
      <c r="A172" s="391" t="s">
        <v>607</v>
      </c>
      <c r="B172" s="392" t="s">
        <v>601</v>
      </c>
      <c r="C172" s="392" t="s">
        <v>606</v>
      </c>
      <c r="D172" s="398">
        <v>0</v>
      </c>
      <c r="E172" s="395">
        <v>0</v>
      </c>
      <c r="F172" s="395">
        <v>0</v>
      </c>
      <c r="G172" s="395">
        <v>0</v>
      </c>
      <c r="H172" s="395">
        <v>0</v>
      </c>
      <c r="I172" s="395">
        <v>0</v>
      </c>
      <c r="J172" s="395">
        <v>0</v>
      </c>
      <c r="K172" s="395">
        <v>0</v>
      </c>
      <c r="L172" s="395">
        <v>0</v>
      </c>
      <c r="M172" s="395">
        <v>0</v>
      </c>
      <c r="N172" s="395">
        <v>0</v>
      </c>
      <c r="O172" s="396">
        <v>0</v>
      </c>
    </row>
    <row r="173" spans="1:15" x14ac:dyDescent="0.2">
      <c r="A173" s="391" t="s">
        <v>609</v>
      </c>
      <c r="B173" s="392" t="s">
        <v>601</v>
      </c>
      <c r="C173" s="392" t="s">
        <v>608</v>
      </c>
      <c r="D173" s="398">
        <v>0</v>
      </c>
      <c r="E173" s="395">
        <v>0</v>
      </c>
      <c r="F173" s="395">
        <v>0</v>
      </c>
      <c r="G173" s="395">
        <v>0</v>
      </c>
      <c r="H173" s="395">
        <v>0</v>
      </c>
      <c r="I173" s="395">
        <v>0</v>
      </c>
      <c r="J173" s="395">
        <v>0</v>
      </c>
      <c r="K173" s="395">
        <v>0</v>
      </c>
      <c r="L173" s="395">
        <v>0</v>
      </c>
      <c r="M173" s="395">
        <v>0</v>
      </c>
      <c r="N173" s="395">
        <v>0</v>
      </c>
      <c r="O173" s="396">
        <v>0</v>
      </c>
    </row>
    <row r="174" spans="1:15" x14ac:dyDescent="0.2">
      <c r="A174" s="391" t="s">
        <v>611</v>
      </c>
      <c r="B174" s="392" t="s">
        <v>601</v>
      </c>
      <c r="C174" s="392" t="s">
        <v>610</v>
      </c>
      <c r="D174" s="398">
        <v>0</v>
      </c>
      <c r="E174" s="395">
        <v>0</v>
      </c>
      <c r="F174" s="395">
        <v>0</v>
      </c>
      <c r="G174" s="395">
        <v>0</v>
      </c>
      <c r="H174" s="395">
        <v>0</v>
      </c>
      <c r="I174" s="395">
        <v>0</v>
      </c>
      <c r="J174" s="395">
        <v>0</v>
      </c>
      <c r="K174" s="395">
        <v>0</v>
      </c>
      <c r="L174" s="395">
        <v>0</v>
      </c>
      <c r="M174" s="395">
        <v>0</v>
      </c>
      <c r="N174" s="395">
        <v>0</v>
      </c>
      <c r="O174" s="396">
        <v>0</v>
      </c>
    </row>
    <row r="175" spans="1:15" x14ac:dyDescent="0.2">
      <c r="A175" s="391" t="s">
        <v>613</v>
      </c>
      <c r="B175" s="392" t="s">
        <v>601</v>
      </c>
      <c r="C175" s="392" t="s">
        <v>612</v>
      </c>
      <c r="D175" s="398">
        <v>0</v>
      </c>
      <c r="E175" s="395">
        <v>0</v>
      </c>
      <c r="F175" s="395">
        <v>0</v>
      </c>
      <c r="G175" s="395">
        <v>0</v>
      </c>
      <c r="H175" s="395">
        <v>0</v>
      </c>
      <c r="I175" s="395">
        <v>0</v>
      </c>
      <c r="J175" s="395">
        <v>0</v>
      </c>
      <c r="K175" s="395">
        <v>0</v>
      </c>
      <c r="L175" s="395">
        <v>0</v>
      </c>
      <c r="M175" s="395">
        <v>0</v>
      </c>
      <c r="N175" s="395">
        <v>0</v>
      </c>
      <c r="O175" s="396">
        <v>0</v>
      </c>
    </row>
    <row r="176" spans="1:15" x14ac:dyDescent="0.2">
      <c r="A176" s="391" t="s">
        <v>615</v>
      </c>
      <c r="B176" s="392" t="s">
        <v>601</v>
      </c>
      <c r="C176" s="392" t="s">
        <v>614</v>
      </c>
      <c r="D176" s="398">
        <v>0</v>
      </c>
      <c r="E176" s="395">
        <v>0</v>
      </c>
      <c r="F176" s="395">
        <v>0</v>
      </c>
      <c r="G176" s="395">
        <v>0</v>
      </c>
      <c r="H176" s="395">
        <v>0</v>
      </c>
      <c r="I176" s="395">
        <v>0</v>
      </c>
      <c r="J176" s="395">
        <v>0</v>
      </c>
      <c r="K176" s="395">
        <v>0</v>
      </c>
      <c r="L176" s="395">
        <v>0</v>
      </c>
      <c r="M176" s="395">
        <v>0</v>
      </c>
      <c r="N176" s="395">
        <v>0</v>
      </c>
      <c r="O176" s="396">
        <v>0</v>
      </c>
    </row>
    <row r="177" spans="1:15" x14ac:dyDescent="0.2">
      <c r="A177" s="391" t="s">
        <v>617</v>
      </c>
      <c r="B177" s="392" t="s">
        <v>601</v>
      </c>
      <c r="C177" s="392" t="s">
        <v>616</v>
      </c>
      <c r="D177" s="398">
        <v>0</v>
      </c>
      <c r="E177" s="395">
        <v>0</v>
      </c>
      <c r="F177" s="395">
        <v>0</v>
      </c>
      <c r="G177" s="395">
        <v>0</v>
      </c>
      <c r="H177" s="395">
        <v>0</v>
      </c>
      <c r="I177" s="395">
        <v>0</v>
      </c>
      <c r="J177" s="395">
        <v>0</v>
      </c>
      <c r="K177" s="395">
        <v>0</v>
      </c>
      <c r="L177" s="395">
        <v>0</v>
      </c>
      <c r="M177" s="395">
        <v>0</v>
      </c>
      <c r="N177" s="395">
        <v>0</v>
      </c>
      <c r="O177" s="396">
        <v>0</v>
      </c>
    </row>
    <row r="178" spans="1:15" x14ac:dyDescent="0.2">
      <c r="A178" s="391" t="s">
        <v>619</v>
      </c>
      <c r="B178" s="392" t="s">
        <v>601</v>
      </c>
      <c r="C178" s="392" t="s">
        <v>618</v>
      </c>
      <c r="D178" s="398">
        <v>0</v>
      </c>
      <c r="E178" s="395">
        <v>0</v>
      </c>
      <c r="F178" s="395">
        <v>0</v>
      </c>
      <c r="G178" s="395">
        <v>0</v>
      </c>
      <c r="H178" s="395">
        <v>0</v>
      </c>
      <c r="I178" s="395">
        <v>0</v>
      </c>
      <c r="J178" s="395">
        <v>0</v>
      </c>
      <c r="K178" s="395">
        <v>0</v>
      </c>
      <c r="L178" s="395">
        <v>0</v>
      </c>
      <c r="M178" s="395">
        <v>0</v>
      </c>
      <c r="N178" s="395">
        <v>0</v>
      </c>
      <c r="O178" s="396">
        <v>0</v>
      </c>
    </row>
    <row r="179" spans="1:15" x14ac:dyDescent="0.2">
      <c r="A179" s="391" t="s">
        <v>621</v>
      </c>
      <c r="B179" s="392" t="s">
        <v>601</v>
      </c>
      <c r="C179" s="392" t="s">
        <v>620</v>
      </c>
      <c r="D179" s="398">
        <v>0</v>
      </c>
      <c r="E179" s="395">
        <v>0</v>
      </c>
      <c r="F179" s="395">
        <v>0</v>
      </c>
      <c r="G179" s="395">
        <v>0</v>
      </c>
      <c r="H179" s="395">
        <v>0</v>
      </c>
      <c r="I179" s="395">
        <v>0</v>
      </c>
      <c r="J179" s="395">
        <v>0</v>
      </c>
      <c r="K179" s="395">
        <v>0</v>
      </c>
      <c r="L179" s="395">
        <v>0</v>
      </c>
      <c r="M179" s="395">
        <v>0</v>
      </c>
      <c r="N179" s="395">
        <v>0</v>
      </c>
      <c r="O179" s="396">
        <v>0</v>
      </c>
    </row>
    <row r="180" spans="1:15" x14ac:dyDescent="0.2">
      <c r="A180" s="391" t="s">
        <v>623</v>
      </c>
      <c r="B180" s="392" t="s">
        <v>601</v>
      </c>
      <c r="C180" s="392" t="s">
        <v>622</v>
      </c>
      <c r="D180" s="398">
        <v>0</v>
      </c>
      <c r="E180" s="395">
        <v>0</v>
      </c>
      <c r="F180" s="395">
        <v>0</v>
      </c>
      <c r="G180" s="395">
        <v>0</v>
      </c>
      <c r="H180" s="395">
        <v>0</v>
      </c>
      <c r="I180" s="395">
        <v>0</v>
      </c>
      <c r="J180" s="395">
        <v>0</v>
      </c>
      <c r="K180" s="395">
        <v>0</v>
      </c>
      <c r="L180" s="395">
        <v>0</v>
      </c>
      <c r="M180" s="395">
        <v>0</v>
      </c>
      <c r="N180" s="395">
        <v>0</v>
      </c>
      <c r="O180" s="396">
        <v>0</v>
      </c>
    </row>
    <row r="181" spans="1:15" x14ac:dyDescent="0.2">
      <c r="A181" s="391" t="s">
        <v>625</v>
      </c>
      <c r="B181" s="392" t="s">
        <v>601</v>
      </c>
      <c r="C181" s="392" t="s">
        <v>624</v>
      </c>
      <c r="D181" s="398">
        <v>0</v>
      </c>
      <c r="E181" s="395">
        <v>0</v>
      </c>
      <c r="F181" s="395">
        <v>0</v>
      </c>
      <c r="G181" s="395">
        <v>0</v>
      </c>
      <c r="H181" s="395">
        <v>0</v>
      </c>
      <c r="I181" s="395">
        <v>0</v>
      </c>
      <c r="J181" s="395">
        <v>0</v>
      </c>
      <c r="K181" s="395">
        <v>0</v>
      </c>
      <c r="L181" s="395">
        <v>0</v>
      </c>
      <c r="M181" s="395">
        <v>0</v>
      </c>
      <c r="N181" s="395">
        <v>0</v>
      </c>
      <c r="O181" s="396">
        <v>0</v>
      </c>
    </row>
    <row r="182" spans="1:15" x14ac:dyDescent="0.2">
      <c r="A182" s="391" t="s">
        <v>627</v>
      </c>
      <c r="B182" s="392" t="s">
        <v>601</v>
      </c>
      <c r="C182" s="392" t="s">
        <v>626</v>
      </c>
      <c r="D182" s="398">
        <v>0</v>
      </c>
      <c r="E182" s="395">
        <v>0</v>
      </c>
      <c r="F182" s="395">
        <v>0</v>
      </c>
      <c r="G182" s="395">
        <v>0</v>
      </c>
      <c r="H182" s="395">
        <v>0</v>
      </c>
      <c r="I182" s="395">
        <v>0</v>
      </c>
      <c r="J182" s="395">
        <v>0</v>
      </c>
      <c r="K182" s="395">
        <v>0</v>
      </c>
      <c r="L182" s="395">
        <v>0</v>
      </c>
      <c r="M182" s="395">
        <v>0</v>
      </c>
      <c r="N182" s="395">
        <v>0</v>
      </c>
      <c r="O182" s="396">
        <v>0</v>
      </c>
    </row>
    <row r="183" spans="1:15" x14ac:dyDescent="0.2">
      <c r="A183" s="391" t="s">
        <v>629</v>
      </c>
      <c r="B183" s="392" t="s">
        <v>601</v>
      </c>
      <c r="C183" s="392" t="s">
        <v>628</v>
      </c>
      <c r="D183" s="398">
        <v>0</v>
      </c>
      <c r="E183" s="395">
        <v>0</v>
      </c>
      <c r="F183" s="395">
        <v>0</v>
      </c>
      <c r="G183" s="395">
        <v>0</v>
      </c>
      <c r="H183" s="395">
        <v>0</v>
      </c>
      <c r="I183" s="395">
        <v>0</v>
      </c>
      <c r="J183" s="395">
        <v>0</v>
      </c>
      <c r="K183" s="395">
        <v>0</v>
      </c>
      <c r="L183" s="395">
        <v>0</v>
      </c>
      <c r="M183" s="395">
        <v>0</v>
      </c>
      <c r="N183" s="395">
        <v>0</v>
      </c>
      <c r="O183" s="396">
        <v>0</v>
      </c>
    </row>
    <row r="184" spans="1:15" x14ac:dyDescent="0.2">
      <c r="A184" s="391" t="s">
        <v>631</v>
      </c>
      <c r="B184" s="392" t="s">
        <v>601</v>
      </c>
      <c r="C184" s="392" t="s">
        <v>630</v>
      </c>
      <c r="D184" s="398">
        <v>0</v>
      </c>
      <c r="E184" s="395">
        <v>0</v>
      </c>
      <c r="F184" s="395">
        <v>0</v>
      </c>
      <c r="G184" s="395">
        <v>0</v>
      </c>
      <c r="H184" s="395">
        <v>0</v>
      </c>
      <c r="I184" s="395">
        <v>0</v>
      </c>
      <c r="J184" s="395">
        <v>0</v>
      </c>
      <c r="K184" s="395">
        <v>0</v>
      </c>
      <c r="L184" s="395">
        <v>0</v>
      </c>
      <c r="M184" s="395">
        <v>0</v>
      </c>
      <c r="N184" s="395">
        <v>0</v>
      </c>
      <c r="O184" s="396">
        <v>0</v>
      </c>
    </row>
    <row r="185" spans="1:15" x14ac:dyDescent="0.2">
      <c r="A185" s="391" t="s">
        <v>633</v>
      </c>
      <c r="B185" s="392" t="s">
        <v>601</v>
      </c>
      <c r="C185" s="392" t="s">
        <v>632</v>
      </c>
      <c r="D185" s="398">
        <v>0</v>
      </c>
      <c r="E185" s="395">
        <v>0</v>
      </c>
      <c r="F185" s="395">
        <v>0</v>
      </c>
      <c r="G185" s="395">
        <v>0</v>
      </c>
      <c r="H185" s="395">
        <v>0</v>
      </c>
      <c r="I185" s="395">
        <v>0</v>
      </c>
      <c r="J185" s="395">
        <v>0</v>
      </c>
      <c r="K185" s="395">
        <v>0</v>
      </c>
      <c r="L185" s="395">
        <v>0</v>
      </c>
      <c r="M185" s="395">
        <v>0</v>
      </c>
      <c r="N185" s="395">
        <v>0</v>
      </c>
      <c r="O185" s="396">
        <v>0</v>
      </c>
    </row>
    <row r="186" spans="1:15" x14ac:dyDescent="0.2">
      <c r="A186" s="391" t="s">
        <v>634</v>
      </c>
      <c r="B186" s="392" t="s">
        <v>601</v>
      </c>
      <c r="C186" s="392" t="s">
        <v>601</v>
      </c>
      <c r="D186" s="398">
        <v>0</v>
      </c>
      <c r="E186" s="395">
        <v>0</v>
      </c>
      <c r="F186" s="395">
        <v>0</v>
      </c>
      <c r="G186" s="395">
        <v>0</v>
      </c>
      <c r="H186" s="395">
        <v>0</v>
      </c>
      <c r="I186" s="395">
        <v>0</v>
      </c>
      <c r="J186" s="395">
        <v>0</v>
      </c>
      <c r="K186" s="395">
        <v>0</v>
      </c>
      <c r="L186" s="395">
        <v>0</v>
      </c>
      <c r="M186" s="395">
        <v>0</v>
      </c>
      <c r="N186" s="395">
        <v>0</v>
      </c>
      <c r="O186" s="396">
        <v>0</v>
      </c>
    </row>
    <row r="187" spans="1:15" x14ac:dyDescent="0.2">
      <c r="A187" s="391" t="s">
        <v>636</v>
      </c>
      <c r="B187" s="392" t="s">
        <v>601</v>
      </c>
      <c r="C187" s="392" t="s">
        <v>635</v>
      </c>
      <c r="D187" s="398">
        <v>0</v>
      </c>
      <c r="E187" s="395">
        <v>0</v>
      </c>
      <c r="F187" s="395">
        <v>0</v>
      </c>
      <c r="G187" s="395">
        <v>0</v>
      </c>
      <c r="H187" s="395">
        <v>0</v>
      </c>
      <c r="I187" s="395">
        <v>0</v>
      </c>
      <c r="J187" s="395">
        <v>0</v>
      </c>
      <c r="K187" s="395">
        <v>0</v>
      </c>
      <c r="L187" s="395">
        <v>0</v>
      </c>
      <c r="M187" s="395">
        <v>0</v>
      </c>
      <c r="N187" s="395">
        <v>0</v>
      </c>
      <c r="O187" s="396">
        <v>0</v>
      </c>
    </row>
    <row r="188" spans="1:15" x14ac:dyDescent="0.2">
      <c r="A188" s="391" t="s">
        <v>638</v>
      </c>
      <c r="B188" s="392" t="s">
        <v>601</v>
      </c>
      <c r="C188" s="392" t="s">
        <v>637</v>
      </c>
      <c r="D188" s="398">
        <v>0</v>
      </c>
      <c r="E188" s="395">
        <v>0</v>
      </c>
      <c r="F188" s="395">
        <v>0</v>
      </c>
      <c r="G188" s="395">
        <v>0</v>
      </c>
      <c r="H188" s="395">
        <v>0</v>
      </c>
      <c r="I188" s="395">
        <v>0</v>
      </c>
      <c r="J188" s="395">
        <v>0</v>
      </c>
      <c r="K188" s="395">
        <v>0</v>
      </c>
      <c r="L188" s="395">
        <v>0</v>
      </c>
      <c r="M188" s="395">
        <v>0</v>
      </c>
      <c r="N188" s="395">
        <v>0</v>
      </c>
      <c r="O188" s="396">
        <v>0</v>
      </c>
    </row>
    <row r="189" spans="1:15" x14ac:dyDescent="0.2">
      <c r="A189" s="391" t="s">
        <v>640</v>
      </c>
      <c r="B189" s="392" t="s">
        <v>601</v>
      </c>
      <c r="C189" s="392" t="s">
        <v>639</v>
      </c>
      <c r="D189" s="398">
        <v>0</v>
      </c>
      <c r="E189" s="395">
        <v>0</v>
      </c>
      <c r="F189" s="395">
        <v>0</v>
      </c>
      <c r="G189" s="395">
        <v>0</v>
      </c>
      <c r="H189" s="395">
        <v>0</v>
      </c>
      <c r="I189" s="395">
        <v>0</v>
      </c>
      <c r="J189" s="395">
        <v>0</v>
      </c>
      <c r="K189" s="395">
        <v>0</v>
      </c>
      <c r="L189" s="395">
        <v>0</v>
      </c>
      <c r="M189" s="395">
        <v>0</v>
      </c>
      <c r="N189" s="395">
        <v>0</v>
      </c>
      <c r="O189" s="396">
        <v>0</v>
      </c>
    </row>
    <row r="190" spans="1:15" x14ac:dyDescent="0.2">
      <c r="A190" s="391" t="s">
        <v>643</v>
      </c>
      <c r="B190" s="392" t="s">
        <v>641</v>
      </c>
      <c r="C190" s="392" t="s">
        <v>642</v>
      </c>
      <c r="D190" s="398">
        <v>0</v>
      </c>
      <c r="E190" s="395">
        <v>0</v>
      </c>
      <c r="F190" s="395">
        <v>0</v>
      </c>
      <c r="G190" s="395">
        <v>0</v>
      </c>
      <c r="H190" s="395">
        <v>0</v>
      </c>
      <c r="I190" s="395">
        <v>0</v>
      </c>
      <c r="J190" s="395">
        <v>0</v>
      </c>
      <c r="K190" s="395">
        <v>0</v>
      </c>
      <c r="L190" s="395">
        <v>0</v>
      </c>
      <c r="M190" s="395">
        <v>0</v>
      </c>
      <c r="N190" s="395">
        <v>0</v>
      </c>
      <c r="O190" s="396">
        <v>0</v>
      </c>
    </row>
    <row r="191" spans="1:15" x14ac:dyDescent="0.2">
      <c r="A191" s="391" t="s">
        <v>645</v>
      </c>
      <c r="B191" s="392" t="s">
        <v>641</v>
      </c>
      <c r="C191" s="392" t="s">
        <v>644</v>
      </c>
      <c r="D191" s="398">
        <v>0</v>
      </c>
      <c r="E191" s="395">
        <v>0</v>
      </c>
      <c r="F191" s="395">
        <v>0</v>
      </c>
      <c r="G191" s="395">
        <v>0</v>
      </c>
      <c r="H191" s="395">
        <v>0</v>
      </c>
      <c r="I191" s="395">
        <v>0</v>
      </c>
      <c r="J191" s="395">
        <v>0</v>
      </c>
      <c r="K191" s="395">
        <v>0</v>
      </c>
      <c r="L191" s="395">
        <v>0</v>
      </c>
      <c r="M191" s="395">
        <v>0</v>
      </c>
      <c r="N191" s="395">
        <v>0</v>
      </c>
      <c r="O191" s="396">
        <v>0</v>
      </c>
    </row>
    <row r="192" spans="1:15" x14ac:dyDescent="0.2">
      <c r="A192" s="391" t="s">
        <v>647</v>
      </c>
      <c r="B192" s="392" t="s">
        <v>641</v>
      </c>
      <c r="C192" s="392" t="s">
        <v>646</v>
      </c>
      <c r="D192" s="398">
        <v>0</v>
      </c>
      <c r="E192" s="395">
        <v>0</v>
      </c>
      <c r="F192" s="395">
        <v>0</v>
      </c>
      <c r="G192" s="395">
        <v>0</v>
      </c>
      <c r="H192" s="395">
        <v>0</v>
      </c>
      <c r="I192" s="395">
        <v>0</v>
      </c>
      <c r="J192" s="395">
        <v>0</v>
      </c>
      <c r="K192" s="395">
        <v>0</v>
      </c>
      <c r="L192" s="395">
        <v>0</v>
      </c>
      <c r="M192" s="395">
        <v>0</v>
      </c>
      <c r="N192" s="395">
        <v>0</v>
      </c>
      <c r="O192" s="396">
        <v>0</v>
      </c>
    </row>
    <row r="193" spans="1:15" x14ac:dyDescent="0.2">
      <c r="A193" s="391" t="s">
        <v>649</v>
      </c>
      <c r="B193" s="392" t="s">
        <v>641</v>
      </c>
      <c r="C193" s="392" t="s">
        <v>648</v>
      </c>
      <c r="D193" s="398">
        <v>0</v>
      </c>
      <c r="E193" s="395">
        <v>0</v>
      </c>
      <c r="F193" s="395">
        <v>0</v>
      </c>
      <c r="G193" s="395">
        <v>0</v>
      </c>
      <c r="H193" s="395">
        <v>0</v>
      </c>
      <c r="I193" s="395">
        <v>0</v>
      </c>
      <c r="J193" s="395">
        <v>0</v>
      </c>
      <c r="K193" s="395">
        <v>0</v>
      </c>
      <c r="L193" s="395">
        <v>0</v>
      </c>
      <c r="M193" s="395">
        <v>0</v>
      </c>
      <c r="N193" s="395">
        <v>0</v>
      </c>
      <c r="O193" s="396">
        <v>0</v>
      </c>
    </row>
    <row r="194" spans="1:15" x14ac:dyDescent="0.2">
      <c r="A194" s="391" t="s">
        <v>651</v>
      </c>
      <c r="B194" s="392" t="s">
        <v>641</v>
      </c>
      <c r="C194" s="392" t="s">
        <v>650</v>
      </c>
      <c r="D194" s="398">
        <v>0</v>
      </c>
      <c r="E194" s="395">
        <v>0</v>
      </c>
      <c r="F194" s="395">
        <v>0</v>
      </c>
      <c r="G194" s="395">
        <v>0</v>
      </c>
      <c r="H194" s="395">
        <v>0</v>
      </c>
      <c r="I194" s="395">
        <v>0</v>
      </c>
      <c r="J194" s="395">
        <v>0</v>
      </c>
      <c r="K194" s="395">
        <v>0</v>
      </c>
      <c r="L194" s="395">
        <v>0</v>
      </c>
      <c r="M194" s="395">
        <v>0</v>
      </c>
      <c r="N194" s="395">
        <v>0</v>
      </c>
      <c r="O194" s="396">
        <v>0</v>
      </c>
    </row>
    <row r="195" spans="1:15" x14ac:dyDescent="0.2">
      <c r="A195" s="391" t="s">
        <v>653</v>
      </c>
      <c r="B195" s="392" t="s">
        <v>641</v>
      </c>
      <c r="C195" s="392" t="s">
        <v>652</v>
      </c>
      <c r="D195" s="398">
        <v>0</v>
      </c>
      <c r="E195" s="395">
        <v>0</v>
      </c>
      <c r="F195" s="395">
        <v>0</v>
      </c>
      <c r="G195" s="395">
        <v>0</v>
      </c>
      <c r="H195" s="395">
        <v>0</v>
      </c>
      <c r="I195" s="395">
        <v>0</v>
      </c>
      <c r="J195" s="395">
        <v>0</v>
      </c>
      <c r="K195" s="395">
        <v>0</v>
      </c>
      <c r="L195" s="395">
        <v>0</v>
      </c>
      <c r="M195" s="395">
        <v>0</v>
      </c>
      <c r="N195" s="395">
        <v>0</v>
      </c>
      <c r="O195" s="396">
        <v>0</v>
      </c>
    </row>
    <row r="196" spans="1:15" x14ac:dyDescent="0.2">
      <c r="A196" s="391" t="s">
        <v>655</v>
      </c>
      <c r="B196" s="392" t="s">
        <v>641</v>
      </c>
      <c r="C196" s="392" t="s">
        <v>654</v>
      </c>
      <c r="D196" s="398">
        <v>0</v>
      </c>
      <c r="E196" s="395">
        <v>0</v>
      </c>
      <c r="F196" s="395">
        <v>0</v>
      </c>
      <c r="G196" s="395">
        <v>0</v>
      </c>
      <c r="H196" s="395">
        <v>0</v>
      </c>
      <c r="I196" s="395">
        <v>0</v>
      </c>
      <c r="J196" s="395">
        <v>0</v>
      </c>
      <c r="K196" s="395">
        <v>0</v>
      </c>
      <c r="L196" s="395">
        <v>0</v>
      </c>
      <c r="M196" s="395">
        <v>0</v>
      </c>
      <c r="N196" s="395">
        <v>0</v>
      </c>
      <c r="O196" s="396">
        <v>0</v>
      </c>
    </row>
    <row r="197" spans="1:15" x14ac:dyDescent="0.2">
      <c r="A197" s="391" t="s">
        <v>657</v>
      </c>
      <c r="B197" s="392" t="s">
        <v>641</v>
      </c>
      <c r="C197" s="392" t="s">
        <v>656</v>
      </c>
      <c r="D197" s="398">
        <v>0</v>
      </c>
      <c r="E197" s="395">
        <v>0</v>
      </c>
      <c r="F197" s="395">
        <v>0</v>
      </c>
      <c r="G197" s="395">
        <v>0</v>
      </c>
      <c r="H197" s="395">
        <v>0</v>
      </c>
      <c r="I197" s="395">
        <v>0</v>
      </c>
      <c r="J197" s="395">
        <v>0</v>
      </c>
      <c r="K197" s="395">
        <v>0</v>
      </c>
      <c r="L197" s="395">
        <v>0</v>
      </c>
      <c r="M197" s="395">
        <v>0</v>
      </c>
      <c r="N197" s="395">
        <v>0</v>
      </c>
      <c r="O197" s="396">
        <v>0</v>
      </c>
    </row>
    <row r="198" spans="1:15" x14ac:dyDescent="0.2">
      <c r="A198" s="391" t="s">
        <v>659</v>
      </c>
      <c r="B198" s="392" t="s">
        <v>641</v>
      </c>
      <c r="C198" s="392" t="s">
        <v>658</v>
      </c>
      <c r="D198" s="398">
        <v>0</v>
      </c>
      <c r="E198" s="395">
        <v>0</v>
      </c>
      <c r="F198" s="395">
        <v>0</v>
      </c>
      <c r="G198" s="395">
        <v>0</v>
      </c>
      <c r="H198" s="395">
        <v>0</v>
      </c>
      <c r="I198" s="395">
        <v>0</v>
      </c>
      <c r="J198" s="395">
        <v>0</v>
      </c>
      <c r="K198" s="395">
        <v>0</v>
      </c>
      <c r="L198" s="395">
        <v>0</v>
      </c>
      <c r="M198" s="395">
        <v>0</v>
      </c>
      <c r="N198" s="395">
        <v>0</v>
      </c>
      <c r="O198" s="396">
        <v>0</v>
      </c>
    </row>
    <row r="199" spans="1:15" x14ac:dyDescent="0.2">
      <c r="A199" s="391" t="s">
        <v>661</v>
      </c>
      <c r="B199" s="392" t="s">
        <v>641</v>
      </c>
      <c r="C199" s="392" t="s">
        <v>660</v>
      </c>
      <c r="D199" s="398">
        <v>0</v>
      </c>
      <c r="E199" s="395">
        <v>0</v>
      </c>
      <c r="F199" s="395">
        <v>0</v>
      </c>
      <c r="G199" s="395">
        <v>0</v>
      </c>
      <c r="H199" s="395">
        <v>0</v>
      </c>
      <c r="I199" s="395">
        <v>0</v>
      </c>
      <c r="J199" s="395">
        <v>0</v>
      </c>
      <c r="K199" s="395">
        <v>0</v>
      </c>
      <c r="L199" s="395">
        <v>0</v>
      </c>
      <c r="M199" s="395">
        <v>0</v>
      </c>
      <c r="N199" s="395">
        <v>0</v>
      </c>
      <c r="O199" s="396">
        <v>0</v>
      </c>
    </row>
    <row r="200" spans="1:15" x14ac:dyDescent="0.2">
      <c r="A200" s="391" t="s">
        <v>663</v>
      </c>
      <c r="B200" s="392" t="s">
        <v>641</v>
      </c>
      <c r="C200" s="392" t="s">
        <v>662</v>
      </c>
      <c r="D200" s="398">
        <v>0</v>
      </c>
      <c r="E200" s="395">
        <v>0</v>
      </c>
      <c r="F200" s="395">
        <v>0</v>
      </c>
      <c r="G200" s="395">
        <v>0</v>
      </c>
      <c r="H200" s="395">
        <v>0</v>
      </c>
      <c r="I200" s="395">
        <v>0</v>
      </c>
      <c r="J200" s="395">
        <v>0</v>
      </c>
      <c r="K200" s="395">
        <v>0</v>
      </c>
      <c r="L200" s="395">
        <v>0</v>
      </c>
      <c r="M200" s="395">
        <v>0</v>
      </c>
      <c r="N200" s="395">
        <v>0</v>
      </c>
      <c r="O200" s="396">
        <v>0</v>
      </c>
    </row>
    <row r="201" spans="1:15" x14ac:dyDescent="0.2">
      <c r="A201" s="391" t="s">
        <v>665</v>
      </c>
      <c r="B201" s="392" t="s">
        <v>641</v>
      </c>
      <c r="C201" s="392" t="s">
        <v>664</v>
      </c>
      <c r="D201" s="398">
        <v>0</v>
      </c>
      <c r="E201" s="395">
        <v>0</v>
      </c>
      <c r="F201" s="395">
        <v>0</v>
      </c>
      <c r="G201" s="395">
        <v>0</v>
      </c>
      <c r="H201" s="395">
        <v>0</v>
      </c>
      <c r="I201" s="395">
        <v>0</v>
      </c>
      <c r="J201" s="395">
        <v>0</v>
      </c>
      <c r="K201" s="395">
        <v>0</v>
      </c>
      <c r="L201" s="395">
        <v>0</v>
      </c>
      <c r="M201" s="395">
        <v>0</v>
      </c>
      <c r="N201" s="395">
        <v>0</v>
      </c>
      <c r="O201" s="396">
        <v>0</v>
      </c>
    </row>
    <row r="202" spans="1:15" x14ac:dyDescent="0.2">
      <c r="A202" s="391" t="s">
        <v>667</v>
      </c>
      <c r="B202" s="392" t="s">
        <v>641</v>
      </c>
      <c r="C202" s="392" t="s">
        <v>666</v>
      </c>
      <c r="D202" s="398">
        <v>0</v>
      </c>
      <c r="E202" s="395">
        <v>0</v>
      </c>
      <c r="F202" s="395">
        <v>0</v>
      </c>
      <c r="G202" s="395">
        <v>0</v>
      </c>
      <c r="H202" s="395">
        <v>0</v>
      </c>
      <c r="I202" s="395">
        <v>0</v>
      </c>
      <c r="J202" s="395">
        <v>0</v>
      </c>
      <c r="K202" s="395">
        <v>0</v>
      </c>
      <c r="L202" s="395">
        <v>0</v>
      </c>
      <c r="M202" s="395">
        <v>0</v>
      </c>
      <c r="N202" s="395">
        <v>0</v>
      </c>
      <c r="O202" s="396">
        <v>0</v>
      </c>
    </row>
    <row r="203" spans="1:15" x14ac:dyDescent="0.2">
      <c r="A203" s="391" t="s">
        <v>669</v>
      </c>
      <c r="B203" s="392" t="s">
        <v>641</v>
      </c>
      <c r="C203" s="392" t="s">
        <v>668</v>
      </c>
      <c r="D203" s="398">
        <v>0</v>
      </c>
      <c r="E203" s="395">
        <v>0</v>
      </c>
      <c r="F203" s="395">
        <v>0</v>
      </c>
      <c r="G203" s="395">
        <v>0</v>
      </c>
      <c r="H203" s="395">
        <v>0</v>
      </c>
      <c r="I203" s="395">
        <v>0</v>
      </c>
      <c r="J203" s="395">
        <v>0</v>
      </c>
      <c r="K203" s="395">
        <v>0</v>
      </c>
      <c r="L203" s="395">
        <v>0</v>
      </c>
      <c r="M203" s="395">
        <v>0</v>
      </c>
      <c r="N203" s="395">
        <v>0</v>
      </c>
      <c r="O203" s="396">
        <v>0</v>
      </c>
    </row>
    <row r="204" spans="1:15" x14ac:dyDescent="0.2">
      <c r="A204" s="391" t="s">
        <v>670</v>
      </c>
      <c r="B204" s="392" t="s">
        <v>641</v>
      </c>
      <c r="C204" s="392" t="s">
        <v>641</v>
      </c>
      <c r="D204" s="398">
        <v>0</v>
      </c>
      <c r="E204" s="395">
        <v>0</v>
      </c>
      <c r="F204" s="395">
        <v>0</v>
      </c>
      <c r="G204" s="395">
        <v>0</v>
      </c>
      <c r="H204" s="395">
        <v>0</v>
      </c>
      <c r="I204" s="395">
        <v>0</v>
      </c>
      <c r="J204" s="395">
        <v>0</v>
      </c>
      <c r="K204" s="395">
        <v>0</v>
      </c>
      <c r="L204" s="395">
        <v>0</v>
      </c>
      <c r="M204" s="395">
        <v>0</v>
      </c>
      <c r="N204" s="395">
        <v>0</v>
      </c>
      <c r="O204" s="396">
        <v>0</v>
      </c>
    </row>
    <row r="205" spans="1:15" x14ac:dyDescent="0.2">
      <c r="A205" s="391" t="s">
        <v>672</v>
      </c>
      <c r="B205" s="392" t="s">
        <v>641</v>
      </c>
      <c r="C205" s="392" t="s">
        <v>671</v>
      </c>
      <c r="D205" s="398">
        <v>0</v>
      </c>
      <c r="E205" s="395">
        <v>0</v>
      </c>
      <c r="F205" s="395">
        <v>0</v>
      </c>
      <c r="G205" s="395">
        <v>0</v>
      </c>
      <c r="H205" s="395">
        <v>0</v>
      </c>
      <c r="I205" s="395">
        <v>0</v>
      </c>
      <c r="J205" s="395">
        <v>0</v>
      </c>
      <c r="K205" s="395">
        <v>0</v>
      </c>
      <c r="L205" s="395">
        <v>0</v>
      </c>
      <c r="M205" s="395">
        <v>0</v>
      </c>
      <c r="N205" s="395">
        <v>0</v>
      </c>
      <c r="O205" s="396">
        <v>0</v>
      </c>
    </row>
    <row r="206" spans="1:15" x14ac:dyDescent="0.2">
      <c r="A206" s="391" t="s">
        <v>674</v>
      </c>
      <c r="B206" s="392" t="s">
        <v>641</v>
      </c>
      <c r="C206" s="392" t="s">
        <v>673</v>
      </c>
      <c r="D206" s="398">
        <v>0</v>
      </c>
      <c r="E206" s="395">
        <v>0</v>
      </c>
      <c r="F206" s="395">
        <v>0</v>
      </c>
      <c r="G206" s="395">
        <v>0</v>
      </c>
      <c r="H206" s="395">
        <v>0</v>
      </c>
      <c r="I206" s="395">
        <v>0</v>
      </c>
      <c r="J206" s="395">
        <v>0</v>
      </c>
      <c r="K206" s="395">
        <v>0</v>
      </c>
      <c r="L206" s="395">
        <v>0</v>
      </c>
      <c r="M206" s="395">
        <v>0</v>
      </c>
      <c r="N206" s="395">
        <v>0</v>
      </c>
      <c r="O206" s="396">
        <v>0</v>
      </c>
    </row>
    <row r="207" spans="1:15" x14ac:dyDescent="0.2">
      <c r="A207" s="391" t="s">
        <v>676</v>
      </c>
      <c r="B207" s="392" t="s">
        <v>641</v>
      </c>
      <c r="C207" s="392" t="s">
        <v>675</v>
      </c>
      <c r="D207" s="398">
        <v>0</v>
      </c>
      <c r="E207" s="395">
        <v>0</v>
      </c>
      <c r="F207" s="395">
        <v>0</v>
      </c>
      <c r="G207" s="395">
        <v>0</v>
      </c>
      <c r="H207" s="395">
        <v>0</v>
      </c>
      <c r="I207" s="395">
        <v>0</v>
      </c>
      <c r="J207" s="395">
        <v>0</v>
      </c>
      <c r="K207" s="395">
        <v>0</v>
      </c>
      <c r="L207" s="395">
        <v>0</v>
      </c>
      <c r="M207" s="395">
        <v>0</v>
      </c>
      <c r="N207" s="395">
        <v>0</v>
      </c>
      <c r="O207" s="396">
        <v>0</v>
      </c>
    </row>
    <row r="208" spans="1:15" x14ac:dyDescent="0.2">
      <c r="A208" s="391" t="s">
        <v>678</v>
      </c>
      <c r="B208" s="392" t="s">
        <v>641</v>
      </c>
      <c r="C208" s="392" t="s">
        <v>677</v>
      </c>
      <c r="D208" s="398">
        <v>0</v>
      </c>
      <c r="E208" s="395">
        <v>0</v>
      </c>
      <c r="F208" s="395">
        <v>0</v>
      </c>
      <c r="G208" s="395">
        <v>0</v>
      </c>
      <c r="H208" s="395">
        <v>0</v>
      </c>
      <c r="I208" s="395">
        <v>0</v>
      </c>
      <c r="J208" s="395">
        <v>0</v>
      </c>
      <c r="K208" s="395">
        <v>0</v>
      </c>
      <c r="L208" s="395">
        <v>0</v>
      </c>
      <c r="M208" s="395">
        <v>0</v>
      </c>
      <c r="N208" s="395">
        <v>0</v>
      </c>
      <c r="O208" s="396">
        <v>0</v>
      </c>
    </row>
    <row r="209" spans="1:15" x14ac:dyDescent="0.2">
      <c r="A209" s="391" t="s">
        <v>681</v>
      </c>
      <c r="B209" s="392" t="s">
        <v>679</v>
      </c>
      <c r="C209" s="392" t="s">
        <v>680</v>
      </c>
      <c r="D209" s="398">
        <v>0</v>
      </c>
      <c r="E209" s="395">
        <v>0</v>
      </c>
      <c r="F209" s="395">
        <v>0</v>
      </c>
      <c r="G209" s="395">
        <v>0</v>
      </c>
      <c r="H209" s="395">
        <v>0</v>
      </c>
      <c r="I209" s="395">
        <v>0</v>
      </c>
      <c r="J209" s="395">
        <v>0</v>
      </c>
      <c r="K209" s="395">
        <v>0</v>
      </c>
      <c r="L209" s="395">
        <v>0</v>
      </c>
      <c r="M209" s="395">
        <v>0</v>
      </c>
      <c r="N209" s="395">
        <v>0</v>
      </c>
      <c r="O209" s="396">
        <v>0</v>
      </c>
    </row>
    <row r="210" spans="1:15" x14ac:dyDescent="0.2">
      <c r="A210" s="391" t="s">
        <v>683</v>
      </c>
      <c r="B210" s="392" t="s">
        <v>679</v>
      </c>
      <c r="C210" s="392" t="s">
        <v>682</v>
      </c>
      <c r="D210" s="398">
        <v>0</v>
      </c>
      <c r="E210" s="395">
        <v>0</v>
      </c>
      <c r="F210" s="395">
        <v>0</v>
      </c>
      <c r="G210" s="395">
        <v>0</v>
      </c>
      <c r="H210" s="395">
        <v>0</v>
      </c>
      <c r="I210" s="395">
        <v>0</v>
      </c>
      <c r="J210" s="395">
        <v>0</v>
      </c>
      <c r="K210" s="395">
        <v>0</v>
      </c>
      <c r="L210" s="395">
        <v>0</v>
      </c>
      <c r="M210" s="395">
        <v>0</v>
      </c>
      <c r="N210" s="395">
        <v>0</v>
      </c>
      <c r="O210" s="396">
        <v>0</v>
      </c>
    </row>
    <row r="211" spans="1:15" x14ac:dyDescent="0.2">
      <c r="A211" s="391" t="s">
        <v>685</v>
      </c>
      <c r="B211" s="392" t="s">
        <v>679</v>
      </c>
      <c r="C211" s="392" t="s">
        <v>684</v>
      </c>
      <c r="D211" s="398">
        <v>0</v>
      </c>
      <c r="E211" s="395">
        <v>0</v>
      </c>
      <c r="F211" s="395">
        <v>0</v>
      </c>
      <c r="G211" s="395">
        <v>0</v>
      </c>
      <c r="H211" s="395">
        <v>0</v>
      </c>
      <c r="I211" s="395">
        <v>0</v>
      </c>
      <c r="J211" s="395">
        <v>0</v>
      </c>
      <c r="K211" s="395">
        <v>0</v>
      </c>
      <c r="L211" s="395">
        <v>0</v>
      </c>
      <c r="M211" s="395">
        <v>0</v>
      </c>
      <c r="N211" s="395">
        <v>0</v>
      </c>
      <c r="O211" s="396">
        <v>0</v>
      </c>
    </row>
    <row r="212" spans="1:15" x14ac:dyDescent="0.2">
      <c r="A212" s="391" t="s">
        <v>687</v>
      </c>
      <c r="B212" s="392" t="s">
        <v>679</v>
      </c>
      <c r="C212" s="392" t="s">
        <v>686</v>
      </c>
      <c r="D212" s="398">
        <v>0</v>
      </c>
      <c r="E212" s="395">
        <v>0</v>
      </c>
      <c r="F212" s="395">
        <v>0</v>
      </c>
      <c r="G212" s="395">
        <v>0</v>
      </c>
      <c r="H212" s="395">
        <v>0</v>
      </c>
      <c r="I212" s="395">
        <v>0</v>
      </c>
      <c r="J212" s="395">
        <v>0</v>
      </c>
      <c r="K212" s="395">
        <v>0</v>
      </c>
      <c r="L212" s="395">
        <v>0</v>
      </c>
      <c r="M212" s="395">
        <v>0</v>
      </c>
      <c r="N212" s="395">
        <v>0</v>
      </c>
      <c r="O212" s="396">
        <v>0</v>
      </c>
    </row>
    <row r="213" spans="1:15" x14ac:dyDescent="0.2">
      <c r="A213" s="391" t="s">
        <v>689</v>
      </c>
      <c r="B213" s="392" t="s">
        <v>679</v>
      </c>
      <c r="C213" s="392" t="s">
        <v>688</v>
      </c>
      <c r="D213" s="398">
        <v>0</v>
      </c>
      <c r="E213" s="395">
        <v>0</v>
      </c>
      <c r="F213" s="395">
        <v>0</v>
      </c>
      <c r="G213" s="395">
        <v>0</v>
      </c>
      <c r="H213" s="395">
        <v>0</v>
      </c>
      <c r="I213" s="395">
        <v>0</v>
      </c>
      <c r="J213" s="395">
        <v>0</v>
      </c>
      <c r="K213" s="395">
        <v>0</v>
      </c>
      <c r="L213" s="395">
        <v>0</v>
      </c>
      <c r="M213" s="395">
        <v>0</v>
      </c>
      <c r="N213" s="395">
        <v>0</v>
      </c>
      <c r="O213" s="396">
        <v>0</v>
      </c>
    </row>
    <row r="214" spans="1:15" x14ac:dyDescent="0.2">
      <c r="A214" s="391" t="s">
        <v>690</v>
      </c>
      <c r="B214" s="392" t="s">
        <v>679</v>
      </c>
      <c r="C214" s="392" t="s">
        <v>302</v>
      </c>
      <c r="D214" s="398">
        <v>0</v>
      </c>
      <c r="E214" s="395">
        <v>0</v>
      </c>
      <c r="F214" s="395">
        <v>0</v>
      </c>
      <c r="G214" s="395">
        <v>0</v>
      </c>
      <c r="H214" s="395">
        <v>0</v>
      </c>
      <c r="I214" s="395">
        <v>0</v>
      </c>
      <c r="J214" s="395">
        <v>0</v>
      </c>
      <c r="K214" s="395">
        <v>0</v>
      </c>
      <c r="L214" s="395">
        <v>0</v>
      </c>
      <c r="M214" s="395">
        <v>0</v>
      </c>
      <c r="N214" s="395">
        <v>0</v>
      </c>
      <c r="O214" s="396">
        <v>0</v>
      </c>
    </row>
    <row r="215" spans="1:15" x14ac:dyDescent="0.2">
      <c r="A215" s="391" t="s">
        <v>692</v>
      </c>
      <c r="B215" s="392" t="s">
        <v>679</v>
      </c>
      <c r="C215" s="392" t="s">
        <v>691</v>
      </c>
      <c r="D215" s="398">
        <v>0</v>
      </c>
      <c r="E215" s="395">
        <v>0</v>
      </c>
      <c r="F215" s="395">
        <v>0</v>
      </c>
      <c r="G215" s="395">
        <v>0</v>
      </c>
      <c r="H215" s="395">
        <v>0</v>
      </c>
      <c r="I215" s="395">
        <v>0</v>
      </c>
      <c r="J215" s="395">
        <v>0</v>
      </c>
      <c r="K215" s="395">
        <v>0</v>
      </c>
      <c r="L215" s="395">
        <v>0</v>
      </c>
      <c r="M215" s="395">
        <v>0</v>
      </c>
      <c r="N215" s="395">
        <v>0</v>
      </c>
      <c r="O215" s="396">
        <v>0</v>
      </c>
    </row>
    <row r="216" spans="1:15" x14ac:dyDescent="0.2">
      <c r="A216" s="391" t="s">
        <v>693</v>
      </c>
      <c r="B216" s="392" t="s">
        <v>679</v>
      </c>
      <c r="C216" s="392" t="s">
        <v>679</v>
      </c>
      <c r="D216" s="398">
        <v>0</v>
      </c>
      <c r="E216" s="395">
        <v>0</v>
      </c>
      <c r="F216" s="395">
        <v>0</v>
      </c>
      <c r="G216" s="395">
        <v>0</v>
      </c>
      <c r="H216" s="395">
        <v>0</v>
      </c>
      <c r="I216" s="395">
        <v>0</v>
      </c>
      <c r="J216" s="395">
        <v>0</v>
      </c>
      <c r="K216" s="395">
        <v>0</v>
      </c>
      <c r="L216" s="395">
        <v>0</v>
      </c>
      <c r="M216" s="395">
        <v>0</v>
      </c>
      <c r="N216" s="395">
        <v>0</v>
      </c>
      <c r="O216" s="396">
        <v>0</v>
      </c>
    </row>
    <row r="217" spans="1:15" x14ac:dyDescent="0.2">
      <c r="A217" s="391" t="s">
        <v>695</v>
      </c>
      <c r="B217" s="392" t="s">
        <v>679</v>
      </c>
      <c r="C217" s="392" t="s">
        <v>694</v>
      </c>
      <c r="D217" s="398">
        <v>0</v>
      </c>
      <c r="E217" s="395">
        <v>0</v>
      </c>
      <c r="F217" s="395">
        <v>0</v>
      </c>
      <c r="G217" s="395">
        <v>0</v>
      </c>
      <c r="H217" s="395">
        <v>0</v>
      </c>
      <c r="I217" s="395">
        <v>0</v>
      </c>
      <c r="J217" s="395">
        <v>0</v>
      </c>
      <c r="K217" s="395">
        <v>0</v>
      </c>
      <c r="L217" s="395">
        <v>0</v>
      </c>
      <c r="M217" s="395">
        <v>0</v>
      </c>
      <c r="N217" s="395">
        <v>0</v>
      </c>
      <c r="O217" s="396">
        <v>0</v>
      </c>
    </row>
    <row r="218" spans="1:15" x14ac:dyDescent="0.2">
      <c r="A218" s="391" t="s">
        <v>697</v>
      </c>
      <c r="B218" s="392" t="s">
        <v>679</v>
      </c>
      <c r="C218" s="392" t="s">
        <v>696</v>
      </c>
      <c r="D218" s="398">
        <v>0</v>
      </c>
      <c r="E218" s="395">
        <v>0</v>
      </c>
      <c r="F218" s="395">
        <v>0</v>
      </c>
      <c r="G218" s="395">
        <v>0</v>
      </c>
      <c r="H218" s="395">
        <v>0</v>
      </c>
      <c r="I218" s="395">
        <v>0</v>
      </c>
      <c r="J218" s="395">
        <v>0</v>
      </c>
      <c r="K218" s="395">
        <v>0</v>
      </c>
      <c r="L218" s="395">
        <v>0</v>
      </c>
      <c r="M218" s="395">
        <v>0</v>
      </c>
      <c r="N218" s="395">
        <v>0</v>
      </c>
      <c r="O218" s="396">
        <v>0</v>
      </c>
    </row>
    <row r="219" spans="1:15" x14ac:dyDescent="0.2">
      <c r="A219" s="391" t="s">
        <v>699</v>
      </c>
      <c r="B219" s="392" t="s">
        <v>679</v>
      </c>
      <c r="C219" s="392" t="s">
        <v>698</v>
      </c>
      <c r="D219" s="398">
        <v>0</v>
      </c>
      <c r="E219" s="395">
        <v>0</v>
      </c>
      <c r="F219" s="395">
        <v>0</v>
      </c>
      <c r="G219" s="395">
        <v>0</v>
      </c>
      <c r="H219" s="395">
        <v>0</v>
      </c>
      <c r="I219" s="395">
        <v>0</v>
      </c>
      <c r="J219" s="395">
        <v>0</v>
      </c>
      <c r="K219" s="395">
        <v>0</v>
      </c>
      <c r="L219" s="395">
        <v>0</v>
      </c>
      <c r="M219" s="395">
        <v>0</v>
      </c>
      <c r="N219" s="395">
        <v>0</v>
      </c>
      <c r="O219" s="396">
        <v>0</v>
      </c>
    </row>
    <row r="220" spans="1:15" x14ac:dyDescent="0.2">
      <c r="A220" s="391" t="s">
        <v>701</v>
      </c>
      <c r="B220" s="392" t="s">
        <v>679</v>
      </c>
      <c r="C220" s="392" t="s">
        <v>700</v>
      </c>
      <c r="D220" s="398">
        <v>0</v>
      </c>
      <c r="E220" s="395">
        <v>0</v>
      </c>
      <c r="F220" s="395">
        <v>0</v>
      </c>
      <c r="G220" s="395">
        <v>0</v>
      </c>
      <c r="H220" s="395">
        <v>0</v>
      </c>
      <c r="I220" s="395">
        <v>0</v>
      </c>
      <c r="J220" s="395">
        <v>0</v>
      </c>
      <c r="K220" s="395">
        <v>0</v>
      </c>
      <c r="L220" s="395">
        <v>0</v>
      </c>
      <c r="M220" s="395">
        <v>0</v>
      </c>
      <c r="N220" s="395">
        <v>0</v>
      </c>
      <c r="O220" s="396">
        <v>0</v>
      </c>
    </row>
    <row r="221" spans="1:15" x14ac:dyDescent="0.2">
      <c r="A221" s="391" t="s">
        <v>703</v>
      </c>
      <c r="B221" s="392" t="s">
        <v>679</v>
      </c>
      <c r="C221" s="392" t="s">
        <v>702</v>
      </c>
      <c r="D221" s="398">
        <v>0</v>
      </c>
      <c r="E221" s="395">
        <v>0</v>
      </c>
      <c r="F221" s="395">
        <v>0</v>
      </c>
      <c r="G221" s="395">
        <v>0</v>
      </c>
      <c r="H221" s="395">
        <v>0</v>
      </c>
      <c r="I221" s="395">
        <v>0</v>
      </c>
      <c r="J221" s="395">
        <v>0</v>
      </c>
      <c r="K221" s="395">
        <v>0</v>
      </c>
      <c r="L221" s="395">
        <v>0</v>
      </c>
      <c r="M221" s="395">
        <v>0</v>
      </c>
      <c r="N221" s="395">
        <v>0</v>
      </c>
      <c r="O221" s="396">
        <v>0</v>
      </c>
    </row>
    <row r="222" spans="1:15" x14ac:dyDescent="0.2">
      <c r="A222" s="391" t="s">
        <v>706</v>
      </c>
      <c r="B222" s="392" t="s">
        <v>704</v>
      </c>
      <c r="C222" s="392" t="s">
        <v>705</v>
      </c>
      <c r="D222" s="398">
        <v>0</v>
      </c>
      <c r="E222" s="395">
        <v>0</v>
      </c>
      <c r="F222" s="395">
        <v>0</v>
      </c>
      <c r="G222" s="395">
        <v>0</v>
      </c>
      <c r="H222" s="395">
        <v>0</v>
      </c>
      <c r="I222" s="395">
        <v>0</v>
      </c>
      <c r="J222" s="395">
        <v>0</v>
      </c>
      <c r="K222" s="395">
        <v>0</v>
      </c>
      <c r="L222" s="395">
        <v>0</v>
      </c>
      <c r="M222" s="395">
        <v>0</v>
      </c>
      <c r="N222" s="395">
        <v>0</v>
      </c>
      <c r="O222" s="396">
        <v>0</v>
      </c>
    </row>
    <row r="223" spans="1:15" x14ac:dyDescent="0.2">
      <c r="A223" s="391" t="s">
        <v>708</v>
      </c>
      <c r="B223" s="392" t="s">
        <v>704</v>
      </c>
      <c r="C223" s="392" t="s">
        <v>707</v>
      </c>
      <c r="D223" s="398">
        <v>0</v>
      </c>
      <c r="E223" s="395">
        <v>0</v>
      </c>
      <c r="F223" s="395">
        <v>0</v>
      </c>
      <c r="G223" s="395">
        <v>0</v>
      </c>
      <c r="H223" s="395">
        <v>0</v>
      </c>
      <c r="I223" s="395">
        <v>0</v>
      </c>
      <c r="J223" s="395">
        <v>0</v>
      </c>
      <c r="K223" s="395">
        <v>0</v>
      </c>
      <c r="L223" s="395">
        <v>0</v>
      </c>
      <c r="M223" s="395">
        <v>0</v>
      </c>
      <c r="N223" s="395">
        <v>0</v>
      </c>
      <c r="O223" s="396">
        <v>0</v>
      </c>
    </row>
    <row r="224" spans="1:15" x14ac:dyDescent="0.2">
      <c r="A224" s="391" t="s">
        <v>710</v>
      </c>
      <c r="B224" s="392" t="s">
        <v>704</v>
      </c>
      <c r="C224" s="392" t="s">
        <v>709</v>
      </c>
      <c r="D224" s="398">
        <v>0</v>
      </c>
      <c r="E224" s="395">
        <v>0</v>
      </c>
      <c r="F224" s="395">
        <v>0</v>
      </c>
      <c r="G224" s="395">
        <v>0</v>
      </c>
      <c r="H224" s="395">
        <v>0</v>
      </c>
      <c r="I224" s="395">
        <v>0</v>
      </c>
      <c r="J224" s="395">
        <v>0</v>
      </c>
      <c r="K224" s="395">
        <v>0</v>
      </c>
      <c r="L224" s="395">
        <v>0</v>
      </c>
      <c r="M224" s="395">
        <v>0</v>
      </c>
      <c r="N224" s="395">
        <v>0</v>
      </c>
      <c r="O224" s="396">
        <v>0</v>
      </c>
    </row>
    <row r="225" spans="1:15" x14ac:dyDescent="0.2">
      <c r="A225" s="391" t="s">
        <v>712</v>
      </c>
      <c r="B225" s="392" t="s">
        <v>704</v>
      </c>
      <c r="C225" s="392" t="s">
        <v>711</v>
      </c>
      <c r="D225" s="398">
        <v>0</v>
      </c>
      <c r="E225" s="395">
        <v>0</v>
      </c>
      <c r="F225" s="395">
        <v>0</v>
      </c>
      <c r="G225" s="395">
        <v>0</v>
      </c>
      <c r="H225" s="395">
        <v>0</v>
      </c>
      <c r="I225" s="395">
        <v>0</v>
      </c>
      <c r="J225" s="395">
        <v>0</v>
      </c>
      <c r="K225" s="395">
        <v>0</v>
      </c>
      <c r="L225" s="395">
        <v>0</v>
      </c>
      <c r="M225" s="395">
        <v>0</v>
      </c>
      <c r="N225" s="395">
        <v>0</v>
      </c>
      <c r="O225" s="396">
        <v>0</v>
      </c>
    </row>
    <row r="226" spans="1:15" x14ac:dyDescent="0.2">
      <c r="A226" s="391" t="s">
        <v>714</v>
      </c>
      <c r="B226" s="392" t="s">
        <v>704</v>
      </c>
      <c r="C226" s="392" t="s">
        <v>713</v>
      </c>
      <c r="D226" s="398">
        <v>0</v>
      </c>
      <c r="E226" s="395">
        <v>0</v>
      </c>
      <c r="F226" s="395">
        <v>0</v>
      </c>
      <c r="G226" s="395">
        <v>0</v>
      </c>
      <c r="H226" s="395">
        <v>0</v>
      </c>
      <c r="I226" s="395">
        <v>0</v>
      </c>
      <c r="J226" s="395">
        <v>0</v>
      </c>
      <c r="K226" s="395">
        <v>0</v>
      </c>
      <c r="L226" s="395">
        <v>0</v>
      </c>
      <c r="M226" s="395">
        <v>0</v>
      </c>
      <c r="N226" s="395">
        <v>0</v>
      </c>
      <c r="O226" s="396">
        <v>0</v>
      </c>
    </row>
    <row r="227" spans="1:15" x14ac:dyDescent="0.2">
      <c r="A227" s="391" t="s">
        <v>716</v>
      </c>
      <c r="B227" s="392" t="s">
        <v>704</v>
      </c>
      <c r="C227" s="392" t="s">
        <v>715</v>
      </c>
      <c r="D227" s="398">
        <v>0</v>
      </c>
      <c r="E227" s="395">
        <v>0</v>
      </c>
      <c r="F227" s="395">
        <v>0</v>
      </c>
      <c r="G227" s="395">
        <v>0</v>
      </c>
      <c r="H227" s="395">
        <v>0</v>
      </c>
      <c r="I227" s="395">
        <v>0</v>
      </c>
      <c r="J227" s="395">
        <v>0</v>
      </c>
      <c r="K227" s="395">
        <v>0</v>
      </c>
      <c r="L227" s="395">
        <v>0</v>
      </c>
      <c r="M227" s="395">
        <v>0</v>
      </c>
      <c r="N227" s="395">
        <v>0</v>
      </c>
      <c r="O227" s="396">
        <v>0</v>
      </c>
    </row>
    <row r="228" spans="1:15" x14ac:dyDescent="0.2">
      <c r="A228" s="391" t="s">
        <v>718</v>
      </c>
      <c r="B228" s="392" t="s">
        <v>704</v>
      </c>
      <c r="C228" s="392" t="s">
        <v>717</v>
      </c>
      <c r="D228" s="398">
        <v>0</v>
      </c>
      <c r="E228" s="395">
        <v>0</v>
      </c>
      <c r="F228" s="395">
        <v>0</v>
      </c>
      <c r="G228" s="395">
        <v>0</v>
      </c>
      <c r="H228" s="395">
        <v>0</v>
      </c>
      <c r="I228" s="395">
        <v>0</v>
      </c>
      <c r="J228" s="395">
        <v>0</v>
      </c>
      <c r="K228" s="395">
        <v>0</v>
      </c>
      <c r="L228" s="395">
        <v>0</v>
      </c>
      <c r="M228" s="395">
        <v>0</v>
      </c>
      <c r="N228" s="395">
        <v>0</v>
      </c>
      <c r="O228" s="396">
        <v>0</v>
      </c>
    </row>
    <row r="229" spans="1:15" x14ac:dyDescent="0.2">
      <c r="A229" s="391" t="s">
        <v>720</v>
      </c>
      <c r="B229" s="392" t="s">
        <v>704</v>
      </c>
      <c r="C229" s="392" t="s">
        <v>719</v>
      </c>
      <c r="D229" s="398">
        <v>0</v>
      </c>
      <c r="E229" s="395">
        <v>0</v>
      </c>
      <c r="F229" s="395">
        <v>0</v>
      </c>
      <c r="G229" s="395">
        <v>0</v>
      </c>
      <c r="H229" s="395">
        <v>0</v>
      </c>
      <c r="I229" s="395">
        <v>0</v>
      </c>
      <c r="J229" s="395">
        <v>0</v>
      </c>
      <c r="K229" s="395">
        <v>0</v>
      </c>
      <c r="L229" s="395">
        <v>0</v>
      </c>
      <c r="M229" s="395">
        <v>0</v>
      </c>
      <c r="N229" s="395">
        <v>0</v>
      </c>
      <c r="O229" s="396">
        <v>0</v>
      </c>
    </row>
    <row r="230" spans="1:15" x14ac:dyDescent="0.2">
      <c r="A230" s="391" t="s">
        <v>722</v>
      </c>
      <c r="B230" s="392" t="s">
        <v>704</v>
      </c>
      <c r="C230" s="392" t="s">
        <v>721</v>
      </c>
      <c r="D230" s="398">
        <v>0</v>
      </c>
      <c r="E230" s="395">
        <v>0</v>
      </c>
      <c r="F230" s="395">
        <v>0</v>
      </c>
      <c r="G230" s="395">
        <v>0</v>
      </c>
      <c r="H230" s="395">
        <v>0</v>
      </c>
      <c r="I230" s="395">
        <v>0</v>
      </c>
      <c r="J230" s="395">
        <v>0</v>
      </c>
      <c r="K230" s="395">
        <v>0</v>
      </c>
      <c r="L230" s="395">
        <v>0</v>
      </c>
      <c r="M230" s="395">
        <v>0</v>
      </c>
      <c r="N230" s="395">
        <v>0</v>
      </c>
      <c r="O230" s="396">
        <v>0</v>
      </c>
    </row>
    <row r="231" spans="1:15" x14ac:dyDescent="0.2">
      <c r="A231" s="391" t="s">
        <v>723</v>
      </c>
      <c r="B231" s="392" t="s">
        <v>704</v>
      </c>
      <c r="C231" s="392" t="s">
        <v>704</v>
      </c>
      <c r="D231" s="398">
        <v>0</v>
      </c>
      <c r="E231" s="395">
        <v>0</v>
      </c>
      <c r="F231" s="395">
        <v>0</v>
      </c>
      <c r="G231" s="395">
        <v>0</v>
      </c>
      <c r="H231" s="395">
        <v>0</v>
      </c>
      <c r="I231" s="395">
        <v>0</v>
      </c>
      <c r="J231" s="395">
        <v>0</v>
      </c>
      <c r="K231" s="395">
        <v>0</v>
      </c>
      <c r="L231" s="395">
        <v>0</v>
      </c>
      <c r="M231" s="395">
        <v>0</v>
      </c>
      <c r="N231" s="395">
        <v>0</v>
      </c>
      <c r="O231" s="396">
        <v>0</v>
      </c>
    </row>
    <row r="232" spans="1:15" x14ac:dyDescent="0.2">
      <c r="A232" s="391" t="s">
        <v>725</v>
      </c>
      <c r="B232" s="392" t="s">
        <v>704</v>
      </c>
      <c r="C232" s="392" t="s">
        <v>724</v>
      </c>
      <c r="D232" s="398">
        <v>0</v>
      </c>
      <c r="E232" s="395">
        <v>0</v>
      </c>
      <c r="F232" s="395">
        <v>0</v>
      </c>
      <c r="G232" s="395">
        <v>0</v>
      </c>
      <c r="H232" s="395">
        <v>0</v>
      </c>
      <c r="I232" s="395">
        <v>0</v>
      </c>
      <c r="J232" s="395">
        <v>0</v>
      </c>
      <c r="K232" s="395">
        <v>0</v>
      </c>
      <c r="L232" s="395">
        <v>0</v>
      </c>
      <c r="M232" s="395">
        <v>0</v>
      </c>
      <c r="N232" s="395">
        <v>0</v>
      </c>
      <c r="O232" s="396">
        <v>0</v>
      </c>
    </row>
    <row r="233" spans="1:15" x14ac:dyDescent="0.2">
      <c r="A233" s="391" t="s">
        <v>727</v>
      </c>
      <c r="B233" s="392" t="s">
        <v>704</v>
      </c>
      <c r="C233" s="392" t="s">
        <v>726</v>
      </c>
      <c r="D233" s="398">
        <v>0</v>
      </c>
      <c r="E233" s="395">
        <v>0</v>
      </c>
      <c r="F233" s="395">
        <v>0</v>
      </c>
      <c r="G233" s="395">
        <v>0</v>
      </c>
      <c r="H233" s="395">
        <v>0</v>
      </c>
      <c r="I233" s="395">
        <v>0</v>
      </c>
      <c r="J233" s="395">
        <v>0</v>
      </c>
      <c r="K233" s="395">
        <v>0</v>
      </c>
      <c r="L233" s="395">
        <v>0</v>
      </c>
      <c r="M233" s="395">
        <v>0</v>
      </c>
      <c r="N233" s="395">
        <v>0</v>
      </c>
      <c r="O233" s="396">
        <v>0</v>
      </c>
    </row>
    <row r="234" spans="1:15" x14ac:dyDescent="0.2">
      <c r="A234" s="391" t="s">
        <v>729</v>
      </c>
      <c r="B234" s="392" t="s">
        <v>704</v>
      </c>
      <c r="C234" s="392" t="s">
        <v>728</v>
      </c>
      <c r="D234" s="398">
        <v>0</v>
      </c>
      <c r="E234" s="395">
        <v>0</v>
      </c>
      <c r="F234" s="395">
        <v>0</v>
      </c>
      <c r="G234" s="395">
        <v>0</v>
      </c>
      <c r="H234" s="395">
        <v>0</v>
      </c>
      <c r="I234" s="395">
        <v>0</v>
      </c>
      <c r="J234" s="395">
        <v>0</v>
      </c>
      <c r="K234" s="395">
        <v>0</v>
      </c>
      <c r="L234" s="395">
        <v>0</v>
      </c>
      <c r="M234" s="395">
        <v>0</v>
      </c>
      <c r="N234" s="395">
        <v>0</v>
      </c>
      <c r="O234" s="396">
        <v>0</v>
      </c>
    </row>
    <row r="235" spans="1:15" x14ac:dyDescent="0.2">
      <c r="A235" s="391" t="s">
        <v>732</v>
      </c>
      <c r="B235" s="392" t="s">
        <v>730</v>
      </c>
      <c r="C235" s="392" t="s">
        <v>731</v>
      </c>
      <c r="D235" s="398">
        <v>0</v>
      </c>
      <c r="E235" s="395">
        <v>0</v>
      </c>
      <c r="F235" s="395">
        <v>0</v>
      </c>
      <c r="G235" s="395">
        <v>0</v>
      </c>
      <c r="H235" s="395">
        <v>0</v>
      </c>
      <c r="I235" s="395">
        <v>0</v>
      </c>
      <c r="J235" s="395">
        <v>0</v>
      </c>
      <c r="K235" s="395">
        <v>0</v>
      </c>
      <c r="L235" s="395">
        <v>0</v>
      </c>
      <c r="M235" s="395">
        <v>0</v>
      </c>
      <c r="N235" s="395">
        <v>0</v>
      </c>
      <c r="O235" s="396">
        <v>0</v>
      </c>
    </row>
    <row r="236" spans="1:15" x14ac:dyDescent="0.2">
      <c r="A236" s="391" t="s">
        <v>734</v>
      </c>
      <c r="B236" s="392" t="s">
        <v>730</v>
      </c>
      <c r="C236" s="392" t="s">
        <v>733</v>
      </c>
      <c r="D236" s="398">
        <v>0</v>
      </c>
      <c r="E236" s="395">
        <v>0</v>
      </c>
      <c r="F236" s="395">
        <v>0</v>
      </c>
      <c r="G236" s="395">
        <v>0</v>
      </c>
      <c r="H236" s="395">
        <v>0</v>
      </c>
      <c r="I236" s="395">
        <v>0</v>
      </c>
      <c r="J236" s="395">
        <v>0</v>
      </c>
      <c r="K236" s="395">
        <v>0</v>
      </c>
      <c r="L236" s="395">
        <v>0</v>
      </c>
      <c r="M236" s="395">
        <v>0</v>
      </c>
      <c r="N236" s="395">
        <v>0</v>
      </c>
      <c r="O236" s="396">
        <v>0</v>
      </c>
    </row>
    <row r="237" spans="1:15" x14ac:dyDescent="0.2">
      <c r="A237" s="391" t="s">
        <v>736</v>
      </c>
      <c r="B237" s="392" t="s">
        <v>730</v>
      </c>
      <c r="C237" s="392" t="s">
        <v>735</v>
      </c>
      <c r="D237" s="398">
        <v>0</v>
      </c>
      <c r="E237" s="395">
        <v>0</v>
      </c>
      <c r="F237" s="395">
        <v>0</v>
      </c>
      <c r="G237" s="395">
        <v>0</v>
      </c>
      <c r="H237" s="395">
        <v>0</v>
      </c>
      <c r="I237" s="395">
        <v>0</v>
      </c>
      <c r="J237" s="395">
        <v>0</v>
      </c>
      <c r="K237" s="395">
        <v>0</v>
      </c>
      <c r="L237" s="395">
        <v>0</v>
      </c>
      <c r="M237" s="395">
        <v>0</v>
      </c>
      <c r="N237" s="395">
        <v>0</v>
      </c>
      <c r="O237" s="396">
        <v>0</v>
      </c>
    </row>
    <row r="238" spans="1:15" x14ac:dyDescent="0.2">
      <c r="A238" s="391" t="s">
        <v>738</v>
      </c>
      <c r="B238" s="392" t="s">
        <v>730</v>
      </c>
      <c r="C238" s="392" t="s">
        <v>737</v>
      </c>
      <c r="D238" s="398">
        <v>0</v>
      </c>
      <c r="E238" s="395">
        <v>0</v>
      </c>
      <c r="F238" s="395">
        <v>0</v>
      </c>
      <c r="G238" s="395">
        <v>0</v>
      </c>
      <c r="H238" s="395">
        <v>0</v>
      </c>
      <c r="I238" s="395">
        <v>0</v>
      </c>
      <c r="J238" s="395">
        <v>0</v>
      </c>
      <c r="K238" s="395">
        <v>0</v>
      </c>
      <c r="L238" s="395">
        <v>0</v>
      </c>
      <c r="M238" s="395">
        <v>0</v>
      </c>
      <c r="N238" s="395">
        <v>0</v>
      </c>
      <c r="O238" s="396">
        <v>0</v>
      </c>
    </row>
    <row r="239" spans="1:15" x14ac:dyDescent="0.2">
      <c r="A239" s="391" t="s">
        <v>740</v>
      </c>
      <c r="B239" s="392" t="s">
        <v>730</v>
      </c>
      <c r="C239" s="392" t="s">
        <v>739</v>
      </c>
      <c r="D239" s="398">
        <v>0</v>
      </c>
      <c r="E239" s="395">
        <v>0</v>
      </c>
      <c r="F239" s="395">
        <v>0</v>
      </c>
      <c r="G239" s="395">
        <v>0</v>
      </c>
      <c r="H239" s="395">
        <v>0</v>
      </c>
      <c r="I239" s="395">
        <v>0</v>
      </c>
      <c r="J239" s="395">
        <v>0</v>
      </c>
      <c r="K239" s="395">
        <v>0</v>
      </c>
      <c r="L239" s="395">
        <v>0</v>
      </c>
      <c r="M239" s="395">
        <v>0</v>
      </c>
      <c r="N239" s="395">
        <v>0</v>
      </c>
      <c r="O239" s="396">
        <v>0</v>
      </c>
    </row>
    <row r="240" spans="1:15" x14ac:dyDescent="0.2">
      <c r="A240" s="391" t="s">
        <v>742</v>
      </c>
      <c r="B240" s="392" t="s">
        <v>730</v>
      </c>
      <c r="C240" s="392" t="s">
        <v>741</v>
      </c>
      <c r="D240" s="398">
        <v>0</v>
      </c>
      <c r="E240" s="395">
        <v>0</v>
      </c>
      <c r="F240" s="395">
        <v>0</v>
      </c>
      <c r="G240" s="395">
        <v>0</v>
      </c>
      <c r="H240" s="395">
        <v>0</v>
      </c>
      <c r="I240" s="395">
        <v>0</v>
      </c>
      <c r="J240" s="395">
        <v>0</v>
      </c>
      <c r="K240" s="395">
        <v>0</v>
      </c>
      <c r="L240" s="395">
        <v>0</v>
      </c>
      <c r="M240" s="395">
        <v>0</v>
      </c>
      <c r="N240" s="395">
        <v>0</v>
      </c>
      <c r="O240" s="396">
        <v>0</v>
      </c>
    </row>
    <row r="241" spans="1:15" x14ac:dyDescent="0.2">
      <c r="A241" s="391" t="s">
        <v>744</v>
      </c>
      <c r="B241" s="392" t="s">
        <v>730</v>
      </c>
      <c r="C241" s="392" t="s">
        <v>743</v>
      </c>
      <c r="D241" s="398">
        <v>0</v>
      </c>
      <c r="E241" s="395">
        <v>0</v>
      </c>
      <c r="F241" s="395">
        <v>0</v>
      </c>
      <c r="G241" s="395">
        <v>0</v>
      </c>
      <c r="H241" s="395">
        <v>0</v>
      </c>
      <c r="I241" s="395">
        <v>0</v>
      </c>
      <c r="J241" s="395">
        <v>0</v>
      </c>
      <c r="K241" s="395">
        <v>0</v>
      </c>
      <c r="L241" s="395">
        <v>0</v>
      </c>
      <c r="M241" s="395">
        <v>0</v>
      </c>
      <c r="N241" s="395">
        <v>0</v>
      </c>
      <c r="O241" s="396">
        <v>0</v>
      </c>
    </row>
    <row r="242" spans="1:15" x14ac:dyDescent="0.2">
      <c r="A242" s="391" t="s">
        <v>746</v>
      </c>
      <c r="B242" s="392" t="s">
        <v>730</v>
      </c>
      <c r="C242" s="392" t="s">
        <v>745</v>
      </c>
      <c r="D242" s="398">
        <v>0</v>
      </c>
      <c r="E242" s="395">
        <v>0</v>
      </c>
      <c r="F242" s="395">
        <v>0</v>
      </c>
      <c r="G242" s="395">
        <v>0</v>
      </c>
      <c r="H242" s="395">
        <v>0</v>
      </c>
      <c r="I242" s="395">
        <v>0</v>
      </c>
      <c r="J242" s="395">
        <v>0</v>
      </c>
      <c r="K242" s="395">
        <v>0</v>
      </c>
      <c r="L242" s="395">
        <v>0</v>
      </c>
      <c r="M242" s="395">
        <v>0</v>
      </c>
      <c r="N242" s="395">
        <v>0</v>
      </c>
      <c r="O242" s="396">
        <v>0</v>
      </c>
    </row>
    <row r="243" spans="1:15" x14ac:dyDescent="0.2">
      <c r="A243" s="391" t="s">
        <v>748</v>
      </c>
      <c r="B243" s="392" t="s">
        <v>730</v>
      </c>
      <c r="C243" s="392" t="s">
        <v>747</v>
      </c>
      <c r="D243" s="398">
        <v>0</v>
      </c>
      <c r="E243" s="395">
        <v>0</v>
      </c>
      <c r="F243" s="395">
        <v>0</v>
      </c>
      <c r="G243" s="395">
        <v>0</v>
      </c>
      <c r="H243" s="395">
        <v>0</v>
      </c>
      <c r="I243" s="395">
        <v>0</v>
      </c>
      <c r="J243" s="395">
        <v>0</v>
      </c>
      <c r="K243" s="395">
        <v>0</v>
      </c>
      <c r="L243" s="395">
        <v>0</v>
      </c>
      <c r="M243" s="395">
        <v>0</v>
      </c>
      <c r="N243" s="395">
        <v>0</v>
      </c>
      <c r="O243" s="396">
        <v>0</v>
      </c>
    </row>
    <row r="244" spans="1:15" x14ac:dyDescent="0.2">
      <c r="A244" s="391" t="s">
        <v>750</v>
      </c>
      <c r="B244" s="392" t="s">
        <v>730</v>
      </c>
      <c r="C244" s="392" t="s">
        <v>749</v>
      </c>
      <c r="D244" s="398">
        <v>0</v>
      </c>
      <c r="E244" s="395">
        <v>0</v>
      </c>
      <c r="F244" s="395">
        <v>0</v>
      </c>
      <c r="G244" s="395">
        <v>0</v>
      </c>
      <c r="H244" s="395">
        <v>0</v>
      </c>
      <c r="I244" s="395">
        <v>0</v>
      </c>
      <c r="J244" s="395">
        <v>0</v>
      </c>
      <c r="K244" s="395">
        <v>0</v>
      </c>
      <c r="L244" s="395">
        <v>0</v>
      </c>
      <c r="M244" s="395">
        <v>0</v>
      </c>
      <c r="N244" s="395">
        <v>0</v>
      </c>
      <c r="O244" s="396">
        <v>0</v>
      </c>
    </row>
    <row r="245" spans="1:15" x14ac:dyDescent="0.2">
      <c r="A245" s="391" t="s">
        <v>752</v>
      </c>
      <c r="B245" s="392" t="s">
        <v>730</v>
      </c>
      <c r="C245" s="392" t="s">
        <v>751</v>
      </c>
      <c r="D245" s="398">
        <v>0</v>
      </c>
      <c r="E245" s="395">
        <v>0</v>
      </c>
      <c r="F245" s="395">
        <v>0</v>
      </c>
      <c r="G245" s="395">
        <v>0</v>
      </c>
      <c r="H245" s="395">
        <v>0</v>
      </c>
      <c r="I245" s="395">
        <v>0</v>
      </c>
      <c r="J245" s="395">
        <v>0</v>
      </c>
      <c r="K245" s="395">
        <v>0</v>
      </c>
      <c r="L245" s="395">
        <v>0</v>
      </c>
      <c r="M245" s="395">
        <v>0</v>
      </c>
      <c r="N245" s="395">
        <v>0</v>
      </c>
      <c r="O245" s="396">
        <v>0</v>
      </c>
    </row>
    <row r="246" spans="1:15" x14ac:dyDescent="0.2">
      <c r="A246" s="391" t="s">
        <v>754</v>
      </c>
      <c r="B246" s="392" t="s">
        <v>730</v>
      </c>
      <c r="C246" s="392" t="s">
        <v>753</v>
      </c>
      <c r="D246" s="398">
        <v>0</v>
      </c>
      <c r="E246" s="395">
        <v>0</v>
      </c>
      <c r="F246" s="395">
        <v>0</v>
      </c>
      <c r="G246" s="395">
        <v>0</v>
      </c>
      <c r="H246" s="395">
        <v>0</v>
      </c>
      <c r="I246" s="395">
        <v>0</v>
      </c>
      <c r="J246" s="395">
        <v>0</v>
      </c>
      <c r="K246" s="395">
        <v>0</v>
      </c>
      <c r="L246" s="395">
        <v>0</v>
      </c>
      <c r="M246" s="395">
        <v>0</v>
      </c>
      <c r="N246" s="395">
        <v>0</v>
      </c>
      <c r="O246" s="396">
        <v>0</v>
      </c>
    </row>
    <row r="247" spans="1:15" x14ac:dyDescent="0.2">
      <c r="A247" s="391" t="s">
        <v>756</v>
      </c>
      <c r="B247" s="392" t="s">
        <v>730</v>
      </c>
      <c r="C247" s="392" t="s">
        <v>755</v>
      </c>
      <c r="D247" s="398">
        <v>0</v>
      </c>
      <c r="E247" s="395">
        <v>0</v>
      </c>
      <c r="F247" s="395">
        <v>0</v>
      </c>
      <c r="G247" s="395">
        <v>0</v>
      </c>
      <c r="H247" s="395">
        <v>0</v>
      </c>
      <c r="I247" s="395">
        <v>0</v>
      </c>
      <c r="J247" s="395">
        <v>0</v>
      </c>
      <c r="K247" s="395">
        <v>0</v>
      </c>
      <c r="L247" s="395">
        <v>0</v>
      </c>
      <c r="M247" s="395">
        <v>0</v>
      </c>
      <c r="N247" s="395">
        <v>0</v>
      </c>
      <c r="O247" s="396">
        <v>0</v>
      </c>
    </row>
    <row r="248" spans="1:15" x14ac:dyDescent="0.2">
      <c r="A248" s="391" t="s">
        <v>758</v>
      </c>
      <c r="B248" s="392" t="s">
        <v>730</v>
      </c>
      <c r="C248" s="392" t="s">
        <v>757</v>
      </c>
      <c r="D248" s="398">
        <v>0</v>
      </c>
      <c r="E248" s="395">
        <v>0</v>
      </c>
      <c r="F248" s="395">
        <v>0</v>
      </c>
      <c r="G248" s="395">
        <v>0</v>
      </c>
      <c r="H248" s="395">
        <v>0</v>
      </c>
      <c r="I248" s="395">
        <v>0</v>
      </c>
      <c r="J248" s="395">
        <v>0</v>
      </c>
      <c r="K248" s="395">
        <v>0</v>
      </c>
      <c r="L248" s="395">
        <v>0</v>
      </c>
      <c r="M248" s="395">
        <v>0</v>
      </c>
      <c r="N248" s="395">
        <v>0</v>
      </c>
      <c r="O248" s="396">
        <v>0</v>
      </c>
    </row>
    <row r="249" spans="1:15" x14ac:dyDescent="0.2">
      <c r="A249" s="391" t="s">
        <v>759</v>
      </c>
      <c r="B249" s="392" t="s">
        <v>730</v>
      </c>
      <c r="C249" s="392" t="s">
        <v>730</v>
      </c>
      <c r="D249" s="398">
        <v>0</v>
      </c>
      <c r="E249" s="395">
        <v>0</v>
      </c>
      <c r="F249" s="395">
        <v>0</v>
      </c>
      <c r="G249" s="395">
        <v>0</v>
      </c>
      <c r="H249" s="395">
        <v>0</v>
      </c>
      <c r="I249" s="395">
        <v>0</v>
      </c>
      <c r="J249" s="395">
        <v>0</v>
      </c>
      <c r="K249" s="395">
        <v>0</v>
      </c>
      <c r="L249" s="395">
        <v>0</v>
      </c>
      <c r="M249" s="395">
        <v>0</v>
      </c>
      <c r="N249" s="395">
        <v>0</v>
      </c>
      <c r="O249" s="396">
        <v>0</v>
      </c>
    </row>
    <row r="250" spans="1:15" x14ac:dyDescent="0.2">
      <c r="A250" s="391" t="s">
        <v>761</v>
      </c>
      <c r="B250" s="392" t="s">
        <v>730</v>
      </c>
      <c r="C250" s="392" t="s">
        <v>760</v>
      </c>
      <c r="D250" s="398">
        <v>0</v>
      </c>
      <c r="E250" s="395">
        <v>0</v>
      </c>
      <c r="F250" s="395">
        <v>0</v>
      </c>
      <c r="G250" s="395">
        <v>0</v>
      </c>
      <c r="H250" s="395">
        <v>0</v>
      </c>
      <c r="I250" s="395">
        <v>0</v>
      </c>
      <c r="J250" s="395">
        <v>0</v>
      </c>
      <c r="K250" s="395">
        <v>0</v>
      </c>
      <c r="L250" s="395">
        <v>0</v>
      </c>
      <c r="M250" s="395">
        <v>0</v>
      </c>
      <c r="N250" s="395">
        <v>0</v>
      </c>
      <c r="O250" s="396">
        <v>0</v>
      </c>
    </row>
    <row r="251" spans="1:15" x14ac:dyDescent="0.2">
      <c r="A251" s="391" t="s">
        <v>764</v>
      </c>
      <c r="B251" s="392" t="s">
        <v>762</v>
      </c>
      <c r="C251" s="392" t="s">
        <v>763</v>
      </c>
      <c r="D251" s="398">
        <v>0</v>
      </c>
      <c r="E251" s="395">
        <v>0</v>
      </c>
      <c r="F251" s="395">
        <v>0</v>
      </c>
      <c r="G251" s="395">
        <v>0</v>
      </c>
      <c r="H251" s="395">
        <v>0</v>
      </c>
      <c r="I251" s="395">
        <v>0</v>
      </c>
      <c r="J251" s="395">
        <v>0</v>
      </c>
      <c r="K251" s="395">
        <v>0</v>
      </c>
      <c r="L251" s="395">
        <v>0</v>
      </c>
      <c r="M251" s="395">
        <v>0</v>
      </c>
      <c r="N251" s="395">
        <v>0</v>
      </c>
      <c r="O251" s="396">
        <v>0</v>
      </c>
    </row>
    <row r="252" spans="1:15" x14ac:dyDescent="0.2">
      <c r="A252" s="391" t="s">
        <v>766</v>
      </c>
      <c r="B252" s="392" t="s">
        <v>762</v>
      </c>
      <c r="C252" s="392" t="s">
        <v>765</v>
      </c>
      <c r="D252" s="398">
        <v>0</v>
      </c>
      <c r="E252" s="395">
        <v>0</v>
      </c>
      <c r="F252" s="395">
        <v>0</v>
      </c>
      <c r="G252" s="395">
        <v>0</v>
      </c>
      <c r="H252" s="395">
        <v>0</v>
      </c>
      <c r="I252" s="395">
        <v>0</v>
      </c>
      <c r="J252" s="395">
        <v>0</v>
      </c>
      <c r="K252" s="395">
        <v>0</v>
      </c>
      <c r="L252" s="395">
        <v>0</v>
      </c>
      <c r="M252" s="395">
        <v>0</v>
      </c>
      <c r="N252" s="395">
        <v>0</v>
      </c>
      <c r="O252" s="396">
        <v>0</v>
      </c>
    </row>
    <row r="253" spans="1:15" x14ac:dyDescent="0.2">
      <c r="A253" s="391" t="s">
        <v>768</v>
      </c>
      <c r="B253" s="392" t="s">
        <v>762</v>
      </c>
      <c r="C253" s="392" t="s">
        <v>767</v>
      </c>
      <c r="D253" s="398">
        <v>0</v>
      </c>
      <c r="E253" s="395">
        <v>0</v>
      </c>
      <c r="F253" s="395">
        <v>0</v>
      </c>
      <c r="G253" s="395">
        <v>0</v>
      </c>
      <c r="H253" s="395">
        <v>0</v>
      </c>
      <c r="I253" s="395">
        <v>0</v>
      </c>
      <c r="J253" s="395">
        <v>0</v>
      </c>
      <c r="K253" s="395">
        <v>0</v>
      </c>
      <c r="L253" s="395">
        <v>0</v>
      </c>
      <c r="M253" s="395">
        <v>0</v>
      </c>
      <c r="N253" s="395">
        <v>0</v>
      </c>
      <c r="O253" s="396">
        <v>0</v>
      </c>
    </row>
    <row r="254" spans="1:15" x14ac:dyDescent="0.2">
      <c r="A254" s="391" t="s">
        <v>770</v>
      </c>
      <c r="B254" s="392" t="s">
        <v>762</v>
      </c>
      <c r="C254" s="392" t="s">
        <v>769</v>
      </c>
      <c r="D254" s="398">
        <v>0</v>
      </c>
      <c r="E254" s="395">
        <v>0</v>
      </c>
      <c r="F254" s="395">
        <v>0</v>
      </c>
      <c r="G254" s="395">
        <v>0</v>
      </c>
      <c r="H254" s="395">
        <v>0</v>
      </c>
      <c r="I254" s="395">
        <v>0</v>
      </c>
      <c r="J254" s="395">
        <v>0</v>
      </c>
      <c r="K254" s="395">
        <v>0</v>
      </c>
      <c r="L254" s="395">
        <v>0</v>
      </c>
      <c r="M254" s="395">
        <v>0</v>
      </c>
      <c r="N254" s="395">
        <v>0</v>
      </c>
      <c r="O254" s="396">
        <v>0</v>
      </c>
    </row>
    <row r="255" spans="1:15" x14ac:dyDescent="0.2">
      <c r="A255" s="391" t="s">
        <v>772</v>
      </c>
      <c r="B255" s="392" t="s">
        <v>762</v>
      </c>
      <c r="C255" s="392" t="s">
        <v>771</v>
      </c>
      <c r="D255" s="398">
        <v>0</v>
      </c>
      <c r="E255" s="395">
        <v>0</v>
      </c>
      <c r="F255" s="395">
        <v>0</v>
      </c>
      <c r="G255" s="395">
        <v>0</v>
      </c>
      <c r="H255" s="395">
        <v>0</v>
      </c>
      <c r="I255" s="395">
        <v>0</v>
      </c>
      <c r="J255" s="395">
        <v>0</v>
      </c>
      <c r="K255" s="395">
        <v>0</v>
      </c>
      <c r="L255" s="395">
        <v>0</v>
      </c>
      <c r="M255" s="395">
        <v>0</v>
      </c>
      <c r="N255" s="395">
        <v>0</v>
      </c>
      <c r="O255" s="396">
        <v>0</v>
      </c>
    </row>
    <row r="256" spans="1:15" x14ac:dyDescent="0.2">
      <c r="A256" s="391" t="s">
        <v>774</v>
      </c>
      <c r="B256" s="392" t="s">
        <v>762</v>
      </c>
      <c r="C256" s="392" t="s">
        <v>773</v>
      </c>
      <c r="D256" s="398">
        <v>0</v>
      </c>
      <c r="E256" s="395">
        <v>0</v>
      </c>
      <c r="F256" s="395">
        <v>0</v>
      </c>
      <c r="G256" s="395">
        <v>0</v>
      </c>
      <c r="H256" s="395">
        <v>0</v>
      </c>
      <c r="I256" s="395">
        <v>0</v>
      </c>
      <c r="J256" s="395">
        <v>0</v>
      </c>
      <c r="K256" s="395">
        <v>0</v>
      </c>
      <c r="L256" s="395">
        <v>0</v>
      </c>
      <c r="M256" s="395">
        <v>0</v>
      </c>
      <c r="N256" s="395">
        <v>0</v>
      </c>
      <c r="O256" s="396">
        <v>0</v>
      </c>
    </row>
    <row r="257" spans="1:15" x14ac:dyDescent="0.2">
      <c r="A257" s="391" t="s">
        <v>776</v>
      </c>
      <c r="B257" s="392" t="s">
        <v>762</v>
      </c>
      <c r="C257" s="392" t="s">
        <v>775</v>
      </c>
      <c r="D257" s="398">
        <v>0</v>
      </c>
      <c r="E257" s="395">
        <v>0</v>
      </c>
      <c r="F257" s="395">
        <v>0</v>
      </c>
      <c r="G257" s="395">
        <v>0</v>
      </c>
      <c r="H257" s="395">
        <v>0</v>
      </c>
      <c r="I257" s="395">
        <v>0</v>
      </c>
      <c r="J257" s="395">
        <v>0</v>
      </c>
      <c r="K257" s="395">
        <v>0</v>
      </c>
      <c r="L257" s="395">
        <v>0</v>
      </c>
      <c r="M257" s="395">
        <v>0</v>
      </c>
      <c r="N257" s="395">
        <v>0</v>
      </c>
      <c r="O257" s="396">
        <v>0</v>
      </c>
    </row>
    <row r="258" spans="1:15" x14ac:dyDescent="0.2">
      <c r="A258" s="391" t="s">
        <v>778</v>
      </c>
      <c r="B258" s="392" t="s">
        <v>762</v>
      </c>
      <c r="C258" s="392" t="s">
        <v>777</v>
      </c>
      <c r="D258" s="398">
        <v>0</v>
      </c>
      <c r="E258" s="395">
        <v>0</v>
      </c>
      <c r="F258" s="395">
        <v>0</v>
      </c>
      <c r="G258" s="395">
        <v>0</v>
      </c>
      <c r="H258" s="395">
        <v>0</v>
      </c>
      <c r="I258" s="395">
        <v>0</v>
      </c>
      <c r="J258" s="395">
        <v>0</v>
      </c>
      <c r="K258" s="395">
        <v>0</v>
      </c>
      <c r="L258" s="395">
        <v>0</v>
      </c>
      <c r="M258" s="395">
        <v>0</v>
      </c>
      <c r="N258" s="395">
        <v>0</v>
      </c>
      <c r="O258" s="396">
        <v>0</v>
      </c>
    </row>
    <row r="259" spans="1:15" x14ac:dyDescent="0.2">
      <c r="A259" s="391" t="s">
        <v>780</v>
      </c>
      <c r="B259" s="392" t="s">
        <v>762</v>
      </c>
      <c r="C259" s="392" t="s">
        <v>779</v>
      </c>
      <c r="D259" s="398">
        <v>0</v>
      </c>
      <c r="E259" s="395">
        <v>0</v>
      </c>
      <c r="F259" s="395">
        <v>0</v>
      </c>
      <c r="G259" s="395">
        <v>0</v>
      </c>
      <c r="H259" s="395">
        <v>0</v>
      </c>
      <c r="I259" s="395">
        <v>0</v>
      </c>
      <c r="J259" s="395">
        <v>0</v>
      </c>
      <c r="K259" s="395">
        <v>0</v>
      </c>
      <c r="L259" s="395">
        <v>0</v>
      </c>
      <c r="M259" s="395">
        <v>0</v>
      </c>
      <c r="N259" s="395">
        <v>0</v>
      </c>
      <c r="O259" s="396">
        <v>0</v>
      </c>
    </row>
    <row r="260" spans="1:15" x14ac:dyDescent="0.2">
      <c r="A260" s="391" t="s">
        <v>782</v>
      </c>
      <c r="B260" s="392" t="s">
        <v>762</v>
      </c>
      <c r="C260" s="392" t="s">
        <v>781</v>
      </c>
      <c r="D260" s="398">
        <v>0</v>
      </c>
      <c r="E260" s="395">
        <v>0</v>
      </c>
      <c r="F260" s="395">
        <v>0</v>
      </c>
      <c r="G260" s="395">
        <v>0</v>
      </c>
      <c r="H260" s="395">
        <v>0</v>
      </c>
      <c r="I260" s="395">
        <v>0</v>
      </c>
      <c r="J260" s="395">
        <v>0</v>
      </c>
      <c r="K260" s="395">
        <v>0</v>
      </c>
      <c r="L260" s="395">
        <v>0</v>
      </c>
      <c r="M260" s="395">
        <v>0</v>
      </c>
      <c r="N260" s="395">
        <v>0</v>
      </c>
      <c r="O260" s="396">
        <v>0</v>
      </c>
    </row>
    <row r="261" spans="1:15" x14ac:dyDescent="0.2">
      <c r="A261" s="391" t="s">
        <v>784</v>
      </c>
      <c r="B261" s="392" t="s">
        <v>762</v>
      </c>
      <c r="C261" s="392" t="s">
        <v>783</v>
      </c>
      <c r="D261" s="398">
        <v>0</v>
      </c>
      <c r="E261" s="395">
        <v>0</v>
      </c>
      <c r="F261" s="395">
        <v>0</v>
      </c>
      <c r="G261" s="395">
        <v>0</v>
      </c>
      <c r="H261" s="395">
        <v>0</v>
      </c>
      <c r="I261" s="395">
        <v>0</v>
      </c>
      <c r="J261" s="395">
        <v>0</v>
      </c>
      <c r="K261" s="395">
        <v>0</v>
      </c>
      <c r="L261" s="395">
        <v>0</v>
      </c>
      <c r="M261" s="395">
        <v>0</v>
      </c>
      <c r="N261" s="395">
        <v>0</v>
      </c>
      <c r="O261" s="396">
        <v>0</v>
      </c>
    </row>
    <row r="262" spans="1:15" x14ac:dyDescent="0.2">
      <c r="A262" s="391" t="s">
        <v>786</v>
      </c>
      <c r="B262" s="392" t="s">
        <v>762</v>
      </c>
      <c r="C262" s="392" t="s">
        <v>785</v>
      </c>
      <c r="D262" s="398">
        <v>0</v>
      </c>
      <c r="E262" s="395">
        <v>0</v>
      </c>
      <c r="F262" s="395">
        <v>0</v>
      </c>
      <c r="G262" s="395">
        <v>0</v>
      </c>
      <c r="H262" s="395">
        <v>0</v>
      </c>
      <c r="I262" s="395">
        <v>0</v>
      </c>
      <c r="J262" s="395">
        <v>0</v>
      </c>
      <c r="K262" s="395">
        <v>0</v>
      </c>
      <c r="L262" s="395">
        <v>0</v>
      </c>
      <c r="M262" s="395">
        <v>0</v>
      </c>
      <c r="N262" s="395">
        <v>0</v>
      </c>
      <c r="O262" s="396">
        <v>0</v>
      </c>
    </row>
    <row r="263" spans="1:15" x14ac:dyDescent="0.2">
      <c r="A263" s="391" t="s">
        <v>788</v>
      </c>
      <c r="B263" s="392" t="s">
        <v>762</v>
      </c>
      <c r="C263" s="392" t="s">
        <v>787</v>
      </c>
      <c r="D263" s="398">
        <v>0</v>
      </c>
      <c r="E263" s="395">
        <v>0</v>
      </c>
      <c r="F263" s="395">
        <v>0</v>
      </c>
      <c r="G263" s="395">
        <v>0</v>
      </c>
      <c r="H263" s="395">
        <v>0</v>
      </c>
      <c r="I263" s="395">
        <v>0</v>
      </c>
      <c r="J263" s="395">
        <v>0</v>
      </c>
      <c r="K263" s="395">
        <v>0</v>
      </c>
      <c r="L263" s="395">
        <v>0</v>
      </c>
      <c r="M263" s="395">
        <v>0</v>
      </c>
      <c r="N263" s="395">
        <v>0</v>
      </c>
      <c r="O263" s="396">
        <v>0</v>
      </c>
    </row>
    <row r="264" spans="1:15" x14ac:dyDescent="0.2">
      <c r="A264" s="391" t="s">
        <v>790</v>
      </c>
      <c r="B264" s="392" t="s">
        <v>762</v>
      </c>
      <c r="C264" s="392" t="s">
        <v>789</v>
      </c>
      <c r="D264" s="398">
        <v>0</v>
      </c>
      <c r="E264" s="395">
        <v>0</v>
      </c>
      <c r="F264" s="395">
        <v>0</v>
      </c>
      <c r="G264" s="395">
        <v>0</v>
      </c>
      <c r="H264" s="395">
        <v>0</v>
      </c>
      <c r="I264" s="395">
        <v>0</v>
      </c>
      <c r="J264" s="395">
        <v>0</v>
      </c>
      <c r="K264" s="395">
        <v>0</v>
      </c>
      <c r="L264" s="395">
        <v>0</v>
      </c>
      <c r="M264" s="395">
        <v>0</v>
      </c>
      <c r="N264" s="395">
        <v>0</v>
      </c>
      <c r="O264" s="396">
        <v>0</v>
      </c>
    </row>
    <row r="265" spans="1:15" x14ac:dyDescent="0.2">
      <c r="A265" s="391" t="s">
        <v>792</v>
      </c>
      <c r="B265" s="392" t="s">
        <v>762</v>
      </c>
      <c r="C265" s="392" t="s">
        <v>791</v>
      </c>
      <c r="D265" s="398">
        <v>0</v>
      </c>
      <c r="E265" s="395">
        <v>0</v>
      </c>
      <c r="F265" s="395">
        <v>0</v>
      </c>
      <c r="G265" s="395">
        <v>0</v>
      </c>
      <c r="H265" s="395">
        <v>0</v>
      </c>
      <c r="I265" s="395">
        <v>0</v>
      </c>
      <c r="J265" s="395">
        <v>0</v>
      </c>
      <c r="K265" s="395">
        <v>0</v>
      </c>
      <c r="L265" s="395">
        <v>0</v>
      </c>
      <c r="M265" s="395">
        <v>0</v>
      </c>
      <c r="N265" s="395">
        <v>0</v>
      </c>
      <c r="O265" s="396">
        <v>0</v>
      </c>
    </row>
    <row r="266" spans="1:15" x14ac:dyDescent="0.2">
      <c r="A266" s="391" t="s">
        <v>794</v>
      </c>
      <c r="B266" s="392" t="s">
        <v>762</v>
      </c>
      <c r="C266" s="392" t="s">
        <v>793</v>
      </c>
      <c r="D266" s="398">
        <v>0</v>
      </c>
      <c r="E266" s="395">
        <v>0</v>
      </c>
      <c r="F266" s="395">
        <v>0</v>
      </c>
      <c r="G266" s="395">
        <v>0</v>
      </c>
      <c r="H266" s="395">
        <v>0</v>
      </c>
      <c r="I266" s="395">
        <v>0</v>
      </c>
      <c r="J266" s="395">
        <v>0</v>
      </c>
      <c r="K266" s="395">
        <v>0</v>
      </c>
      <c r="L266" s="395">
        <v>0</v>
      </c>
      <c r="M266" s="395">
        <v>0</v>
      </c>
      <c r="N266" s="395">
        <v>0</v>
      </c>
      <c r="O266" s="396">
        <v>0</v>
      </c>
    </row>
    <row r="267" spans="1:15" x14ac:dyDescent="0.2">
      <c r="A267" s="391" t="s">
        <v>796</v>
      </c>
      <c r="B267" s="392" t="s">
        <v>762</v>
      </c>
      <c r="C267" s="392" t="s">
        <v>795</v>
      </c>
      <c r="D267" s="398">
        <v>0</v>
      </c>
      <c r="E267" s="395">
        <v>0</v>
      </c>
      <c r="F267" s="395">
        <v>0</v>
      </c>
      <c r="G267" s="395">
        <v>0</v>
      </c>
      <c r="H267" s="395">
        <v>0</v>
      </c>
      <c r="I267" s="395">
        <v>0</v>
      </c>
      <c r="J267" s="395">
        <v>0</v>
      </c>
      <c r="K267" s="395">
        <v>0</v>
      </c>
      <c r="L267" s="395">
        <v>0</v>
      </c>
      <c r="M267" s="395">
        <v>0</v>
      </c>
      <c r="N267" s="395">
        <v>0</v>
      </c>
      <c r="O267" s="396">
        <v>0</v>
      </c>
    </row>
    <row r="268" spans="1:15" x14ac:dyDescent="0.2">
      <c r="A268" s="391" t="s">
        <v>798</v>
      </c>
      <c r="B268" s="392" t="s">
        <v>762</v>
      </c>
      <c r="C268" s="392" t="s">
        <v>797</v>
      </c>
      <c r="D268" s="398">
        <v>0</v>
      </c>
      <c r="E268" s="395">
        <v>0</v>
      </c>
      <c r="F268" s="395">
        <v>0</v>
      </c>
      <c r="G268" s="395">
        <v>0</v>
      </c>
      <c r="H268" s="395">
        <v>0</v>
      </c>
      <c r="I268" s="395">
        <v>0</v>
      </c>
      <c r="J268" s="395">
        <v>0</v>
      </c>
      <c r="K268" s="395">
        <v>0</v>
      </c>
      <c r="L268" s="395">
        <v>0</v>
      </c>
      <c r="M268" s="395">
        <v>0</v>
      </c>
      <c r="N268" s="395">
        <v>0</v>
      </c>
      <c r="O268" s="396">
        <v>0</v>
      </c>
    </row>
    <row r="269" spans="1:15" x14ac:dyDescent="0.2">
      <c r="A269" s="391" t="s">
        <v>800</v>
      </c>
      <c r="B269" s="392" t="s">
        <v>762</v>
      </c>
      <c r="C269" s="392" t="s">
        <v>799</v>
      </c>
      <c r="D269" s="398">
        <v>0</v>
      </c>
      <c r="E269" s="395">
        <v>0</v>
      </c>
      <c r="F269" s="395">
        <v>0</v>
      </c>
      <c r="G269" s="395">
        <v>0</v>
      </c>
      <c r="H269" s="395">
        <v>0</v>
      </c>
      <c r="I269" s="395">
        <v>0</v>
      </c>
      <c r="J269" s="395">
        <v>0</v>
      </c>
      <c r="K269" s="395">
        <v>0</v>
      </c>
      <c r="L269" s="395">
        <v>0</v>
      </c>
      <c r="M269" s="395">
        <v>0</v>
      </c>
      <c r="N269" s="395">
        <v>0</v>
      </c>
      <c r="O269" s="396">
        <v>0</v>
      </c>
    </row>
    <row r="270" spans="1:15" x14ac:dyDescent="0.2">
      <c r="A270" s="391" t="s">
        <v>802</v>
      </c>
      <c r="B270" s="392" t="s">
        <v>762</v>
      </c>
      <c r="C270" s="392" t="s">
        <v>801</v>
      </c>
      <c r="D270" s="398">
        <v>0</v>
      </c>
      <c r="E270" s="395">
        <v>0</v>
      </c>
      <c r="F270" s="395">
        <v>0</v>
      </c>
      <c r="G270" s="395">
        <v>0</v>
      </c>
      <c r="H270" s="395">
        <v>0</v>
      </c>
      <c r="I270" s="395">
        <v>0</v>
      </c>
      <c r="J270" s="395">
        <v>0</v>
      </c>
      <c r="K270" s="395">
        <v>0</v>
      </c>
      <c r="L270" s="395">
        <v>0</v>
      </c>
      <c r="M270" s="395">
        <v>0</v>
      </c>
      <c r="N270" s="395">
        <v>0</v>
      </c>
      <c r="O270" s="396">
        <v>0</v>
      </c>
    </row>
    <row r="271" spans="1:15" x14ac:dyDescent="0.2">
      <c r="A271" s="391" t="s">
        <v>804</v>
      </c>
      <c r="B271" s="392" t="s">
        <v>762</v>
      </c>
      <c r="C271" s="392" t="s">
        <v>803</v>
      </c>
      <c r="D271" s="398">
        <v>0</v>
      </c>
      <c r="E271" s="395">
        <v>0</v>
      </c>
      <c r="F271" s="395">
        <v>0</v>
      </c>
      <c r="G271" s="395">
        <v>0</v>
      </c>
      <c r="H271" s="395">
        <v>0</v>
      </c>
      <c r="I271" s="395">
        <v>0</v>
      </c>
      <c r="J271" s="395">
        <v>0</v>
      </c>
      <c r="K271" s="395">
        <v>0</v>
      </c>
      <c r="L271" s="395">
        <v>0</v>
      </c>
      <c r="M271" s="395">
        <v>0</v>
      </c>
      <c r="N271" s="395">
        <v>0</v>
      </c>
      <c r="O271" s="396">
        <v>0</v>
      </c>
    </row>
    <row r="272" spans="1:15" x14ac:dyDescent="0.2">
      <c r="A272" s="391" t="s">
        <v>806</v>
      </c>
      <c r="B272" s="392" t="s">
        <v>762</v>
      </c>
      <c r="C272" s="392" t="s">
        <v>805</v>
      </c>
      <c r="D272" s="398">
        <v>0</v>
      </c>
      <c r="E272" s="395">
        <v>0</v>
      </c>
      <c r="F272" s="395">
        <v>0</v>
      </c>
      <c r="G272" s="395">
        <v>0</v>
      </c>
      <c r="H272" s="395">
        <v>0</v>
      </c>
      <c r="I272" s="395">
        <v>0</v>
      </c>
      <c r="J272" s="395">
        <v>0</v>
      </c>
      <c r="K272" s="395">
        <v>0</v>
      </c>
      <c r="L272" s="395">
        <v>0</v>
      </c>
      <c r="M272" s="395">
        <v>0</v>
      </c>
      <c r="N272" s="395">
        <v>0</v>
      </c>
      <c r="O272" s="396">
        <v>0</v>
      </c>
    </row>
    <row r="273" spans="1:15" x14ac:dyDescent="0.2">
      <c r="A273" s="391" t="s">
        <v>807</v>
      </c>
      <c r="B273" s="392" t="s">
        <v>762</v>
      </c>
      <c r="C273" s="392" t="s">
        <v>762</v>
      </c>
      <c r="D273" s="398">
        <v>0</v>
      </c>
      <c r="E273" s="395">
        <v>0</v>
      </c>
      <c r="F273" s="395">
        <v>0</v>
      </c>
      <c r="G273" s="395">
        <v>0</v>
      </c>
      <c r="H273" s="395">
        <v>0</v>
      </c>
      <c r="I273" s="395">
        <v>0</v>
      </c>
      <c r="J273" s="395">
        <v>0</v>
      </c>
      <c r="K273" s="395">
        <v>0</v>
      </c>
      <c r="L273" s="395">
        <v>0</v>
      </c>
      <c r="M273" s="395">
        <v>0</v>
      </c>
      <c r="N273" s="395">
        <v>0</v>
      </c>
      <c r="O273" s="396">
        <v>0</v>
      </c>
    </row>
    <row r="275" spans="1:15" x14ac:dyDescent="0.2">
      <c r="A275" s="730" t="s">
        <v>810</v>
      </c>
      <c r="B275" s="730"/>
      <c r="C275" s="730"/>
      <c r="D275" s="402">
        <f t="shared" ref="D275:O275" si="2">SUM(D12:D273)</f>
        <v>0</v>
      </c>
      <c r="E275" s="402">
        <f t="shared" si="2"/>
        <v>0</v>
      </c>
      <c r="F275" s="402">
        <f t="shared" si="2"/>
        <v>0</v>
      </c>
      <c r="G275" s="402">
        <f t="shared" si="2"/>
        <v>0</v>
      </c>
      <c r="H275" s="402">
        <f t="shared" si="2"/>
        <v>0</v>
      </c>
      <c r="I275" s="402">
        <f t="shared" si="2"/>
        <v>0</v>
      </c>
      <c r="J275" s="402">
        <f t="shared" si="2"/>
        <v>0</v>
      </c>
      <c r="K275" s="402">
        <f t="shared" si="2"/>
        <v>0</v>
      </c>
      <c r="L275" s="402">
        <f t="shared" si="2"/>
        <v>0</v>
      </c>
      <c r="M275" s="402">
        <f t="shared" si="2"/>
        <v>0</v>
      </c>
      <c r="N275" s="402">
        <f t="shared" si="2"/>
        <v>0</v>
      </c>
      <c r="O275" s="402">
        <f t="shared" si="2"/>
        <v>0</v>
      </c>
    </row>
  </sheetData>
  <mergeCells count="8">
    <mergeCell ref="A1:O1"/>
    <mergeCell ref="A4:C4"/>
    <mergeCell ref="A2:O2"/>
    <mergeCell ref="A275:C275"/>
    <mergeCell ref="A5:C5"/>
    <mergeCell ref="A6:C6"/>
    <mergeCell ref="A7:C7"/>
    <mergeCell ref="A8:C8"/>
  </mergeCells>
  <phoneticPr fontId="0" type="noConversion"/>
  <conditionalFormatting sqref="A12:A273">
    <cfRule type="duplicateValues" dxfId="2" priority="2"/>
  </conditionalFormatting>
  <printOptions horizontalCentered="1"/>
  <pageMargins left="0.59055118110236227" right="0.59055118110236227" top="0.56000000000000005" bottom="0.33" header="0" footer="0"/>
  <pageSetup scale="16" orientation="landscape" r:id="rId1"/>
  <headerFooter>
    <oddFooter>Página &amp;P&amp;R&amp;A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7" tint="0.59999389629810485"/>
    <pageSetUpPr fitToPage="1"/>
  </sheetPr>
  <dimension ref="A1:P45"/>
  <sheetViews>
    <sheetView showGridLines="0" zoomScale="80" zoomScaleNormal="80" zoomScaleSheetLayoutView="75" workbookViewId="0">
      <pane ySplit="10" topLeftCell="A11" activePane="bottomLeft" state="frozen"/>
      <selection activeCell="A3" sqref="A3"/>
      <selection pane="bottomLeft" activeCell="A3" sqref="A3"/>
    </sheetView>
  </sheetViews>
  <sheetFormatPr baseColWidth="10" defaultRowHeight="12.75" x14ac:dyDescent="0.2"/>
  <cols>
    <col min="1" max="1" width="59.28515625" style="16" bestFit="1" customWidth="1"/>
    <col min="2" max="2" width="11.28515625" style="16" bestFit="1" customWidth="1"/>
    <col min="3" max="3" width="14.42578125" style="16" bestFit="1" customWidth="1"/>
    <col min="4" max="4" width="10.7109375" style="16" bestFit="1" customWidth="1"/>
    <col min="5" max="8" width="5.5703125" style="16" bestFit="1" customWidth="1"/>
    <col min="9" max="9" width="5.7109375" style="16" bestFit="1" customWidth="1"/>
    <col min="10" max="16" width="5.5703125" style="16" bestFit="1" customWidth="1"/>
    <col min="17" max="16384" width="11.42578125" style="16"/>
  </cols>
  <sheetData>
    <row r="1" spans="1:16" s="363" customFormat="1" ht="15" x14ac:dyDescent="0.25">
      <c r="A1" s="729" t="str">
        <f>"Empresa "&amp; Datos_Generales!D3</f>
        <v xml:space="preserve">Empresa </v>
      </c>
      <c r="B1" s="729"/>
      <c r="C1" s="729"/>
      <c r="D1" s="729"/>
      <c r="E1" s="729"/>
      <c r="F1" s="729"/>
      <c r="G1" s="729"/>
      <c r="H1" s="729"/>
      <c r="I1" s="729"/>
      <c r="J1" s="729"/>
      <c r="K1" s="729"/>
      <c r="L1" s="729"/>
      <c r="M1" s="729"/>
      <c r="N1" s="729"/>
      <c r="O1" s="729"/>
      <c r="P1" s="729"/>
    </row>
    <row r="2" spans="1:16" s="363" customFormat="1" ht="15" x14ac:dyDescent="0.25">
      <c r="A2" s="729" t="str">
        <f>"Cuadro No 14: Usuarios comercializados Clasificado por Municipio, " &amp; Datos_Generales!D4</f>
        <v xml:space="preserve">Cuadro No 14: Usuarios comercializados Clasificado por Municipio, </v>
      </c>
      <c r="B2" s="729"/>
      <c r="C2" s="729"/>
      <c r="D2" s="729"/>
      <c r="E2" s="729"/>
      <c r="F2" s="729"/>
      <c r="G2" s="729"/>
      <c r="H2" s="729"/>
      <c r="I2" s="729"/>
      <c r="J2" s="729"/>
      <c r="K2" s="729"/>
      <c r="L2" s="729"/>
      <c r="M2" s="729"/>
      <c r="N2" s="729"/>
      <c r="O2" s="729"/>
      <c r="P2" s="729"/>
    </row>
    <row r="3" spans="1:16" ht="15" x14ac:dyDescent="0.25">
      <c r="A3" s="405"/>
      <c r="B3" s="405"/>
      <c r="C3" s="405"/>
      <c r="D3" s="405"/>
      <c r="E3" s="405"/>
      <c r="F3" s="405"/>
      <c r="G3" s="405"/>
      <c r="H3" s="405"/>
      <c r="I3" s="405"/>
      <c r="J3" s="405"/>
      <c r="K3" s="405"/>
      <c r="L3" s="405"/>
      <c r="M3" s="405"/>
    </row>
    <row r="4" spans="1:16" x14ac:dyDescent="0.2">
      <c r="A4" s="731" t="s">
        <v>33</v>
      </c>
      <c r="B4" s="731"/>
      <c r="C4" s="731"/>
      <c r="D4" s="731"/>
      <c r="E4" s="253" t="s">
        <v>266</v>
      </c>
      <c r="F4" s="253" t="s">
        <v>267</v>
      </c>
      <c r="G4" s="253" t="s">
        <v>268</v>
      </c>
      <c r="H4" s="253" t="s">
        <v>269</v>
      </c>
      <c r="I4" s="253" t="s">
        <v>270</v>
      </c>
      <c r="J4" s="253" t="s">
        <v>271</v>
      </c>
      <c r="K4" s="253" t="s">
        <v>272</v>
      </c>
      <c r="L4" s="253" t="s">
        <v>273</v>
      </c>
      <c r="M4" s="253" t="s">
        <v>274</v>
      </c>
      <c r="N4" s="253" t="s">
        <v>275</v>
      </c>
      <c r="O4" s="253" t="s">
        <v>276</v>
      </c>
      <c r="P4" s="253" t="s">
        <v>277</v>
      </c>
    </row>
    <row r="5" spans="1:16" x14ac:dyDescent="0.2">
      <c r="A5" s="732" t="s">
        <v>148</v>
      </c>
      <c r="B5" s="732"/>
      <c r="C5" s="732"/>
      <c r="D5" s="732"/>
      <c r="E5" s="407">
        <v>0</v>
      </c>
      <c r="F5" s="408">
        <v>0</v>
      </c>
      <c r="G5" s="408">
        <v>0</v>
      </c>
      <c r="H5" s="408">
        <v>0</v>
      </c>
      <c r="I5" s="408">
        <v>0</v>
      </c>
      <c r="J5" s="408">
        <v>0</v>
      </c>
      <c r="K5" s="408">
        <v>0</v>
      </c>
      <c r="L5" s="408">
        <v>0</v>
      </c>
      <c r="M5" s="408">
        <v>0</v>
      </c>
      <c r="N5" s="408">
        <v>0</v>
      </c>
      <c r="O5" s="408">
        <v>0</v>
      </c>
      <c r="P5" s="409">
        <v>0</v>
      </c>
    </row>
    <row r="6" spans="1:16" x14ac:dyDescent="0.2">
      <c r="A6" s="732" t="s">
        <v>149</v>
      </c>
      <c r="B6" s="732"/>
      <c r="C6" s="732"/>
      <c r="D6" s="732"/>
      <c r="E6" s="411">
        <v>0</v>
      </c>
      <c r="F6" s="412">
        <v>0</v>
      </c>
      <c r="G6" s="412">
        <v>0</v>
      </c>
      <c r="H6" s="412">
        <v>0</v>
      </c>
      <c r="I6" s="412">
        <v>0</v>
      </c>
      <c r="J6" s="412">
        <v>0</v>
      </c>
      <c r="K6" s="412">
        <v>0</v>
      </c>
      <c r="L6" s="412">
        <v>0</v>
      </c>
      <c r="M6" s="412">
        <v>0</v>
      </c>
      <c r="N6" s="412">
        <v>0</v>
      </c>
      <c r="O6" s="412">
        <v>0</v>
      </c>
      <c r="P6" s="413">
        <v>0</v>
      </c>
    </row>
    <row r="7" spans="1:16" s="336" customFormat="1" x14ac:dyDescent="0.2">
      <c r="A7" s="734" t="s">
        <v>147</v>
      </c>
      <c r="B7" s="735"/>
      <c r="C7" s="735"/>
      <c r="D7" s="736"/>
      <c r="E7" s="414">
        <v>0</v>
      </c>
      <c r="F7" s="415">
        <v>0</v>
      </c>
      <c r="G7" s="415">
        <v>0</v>
      </c>
      <c r="H7" s="415">
        <v>0</v>
      </c>
      <c r="I7" s="415">
        <v>0</v>
      </c>
      <c r="J7" s="415">
        <v>0</v>
      </c>
      <c r="K7" s="415">
        <v>0</v>
      </c>
      <c r="L7" s="415">
        <v>0</v>
      </c>
      <c r="M7" s="415">
        <v>0</v>
      </c>
      <c r="N7" s="415">
        <v>0</v>
      </c>
      <c r="O7" s="415">
        <v>0</v>
      </c>
      <c r="P7" s="416">
        <v>0</v>
      </c>
    </row>
    <row r="8" spans="1:16" x14ac:dyDescent="0.2">
      <c r="A8" s="733" t="s">
        <v>124</v>
      </c>
      <c r="B8" s="733"/>
      <c r="C8" s="733"/>
      <c r="D8" s="733"/>
      <c r="E8" s="417">
        <f>SUM(E5:E7)</f>
        <v>0</v>
      </c>
      <c r="F8" s="417">
        <f t="shared" ref="F8:M8" si="0">SUM(F5:F7)</f>
        <v>0</v>
      </c>
      <c r="G8" s="417">
        <f t="shared" si="0"/>
        <v>0</v>
      </c>
      <c r="H8" s="417">
        <f t="shared" si="0"/>
        <v>0</v>
      </c>
      <c r="I8" s="417">
        <f t="shared" si="0"/>
        <v>0</v>
      </c>
      <c r="J8" s="417">
        <f t="shared" si="0"/>
        <v>0</v>
      </c>
      <c r="K8" s="417">
        <f t="shared" si="0"/>
        <v>0</v>
      </c>
      <c r="L8" s="417">
        <f t="shared" si="0"/>
        <v>0</v>
      </c>
      <c r="M8" s="417">
        <f t="shared" si="0"/>
        <v>0</v>
      </c>
      <c r="N8" s="417">
        <f>SUM(N5:N7)</f>
        <v>0</v>
      </c>
      <c r="O8" s="417">
        <f>SUM(O5:O7)</f>
        <v>0</v>
      </c>
      <c r="P8" s="417">
        <f>SUM(P5:P7)</f>
        <v>0</v>
      </c>
    </row>
    <row r="9" spans="1:16" x14ac:dyDescent="0.2">
      <c r="B9" s="418"/>
      <c r="C9" s="418"/>
      <c r="D9" s="418"/>
      <c r="E9" s="418"/>
      <c r="F9" s="418"/>
      <c r="G9" s="418"/>
      <c r="H9" s="418"/>
      <c r="I9" s="418"/>
      <c r="J9" s="418"/>
      <c r="K9" s="418"/>
      <c r="L9" s="418"/>
      <c r="M9" s="418"/>
    </row>
    <row r="10" spans="1:16" x14ac:dyDescent="0.2">
      <c r="A10" s="438" t="str">
        <f>"Suministros comercializados por tercero por Municipio, " &amp; Datos_Generales!D3</f>
        <v xml:space="preserve">Suministros comercializados por tercero por Municipio, </v>
      </c>
      <c r="H10" s="441"/>
      <c r="I10" s="441"/>
      <c r="J10" s="441"/>
      <c r="K10" s="441"/>
      <c r="L10" s="441"/>
      <c r="M10" s="441"/>
    </row>
    <row r="11" spans="1:16" ht="25.5" x14ac:dyDescent="0.2">
      <c r="A11" s="419" t="s">
        <v>817</v>
      </c>
      <c r="B11" s="419" t="s">
        <v>816</v>
      </c>
      <c r="C11" s="420" t="s">
        <v>285</v>
      </c>
      <c r="D11" s="420" t="s">
        <v>34</v>
      </c>
      <c r="E11" s="253" t="s">
        <v>266</v>
      </c>
      <c r="F11" s="253" t="s">
        <v>267</v>
      </c>
      <c r="G11" s="253" t="s">
        <v>268</v>
      </c>
      <c r="H11" s="253" t="s">
        <v>269</v>
      </c>
      <c r="I11" s="253" t="s">
        <v>270</v>
      </c>
      <c r="J11" s="253" t="s">
        <v>271</v>
      </c>
      <c r="K11" s="253" t="s">
        <v>272</v>
      </c>
      <c r="L11" s="253" t="s">
        <v>273</v>
      </c>
      <c r="M11" s="253" t="s">
        <v>274</v>
      </c>
      <c r="N11" s="253" t="s">
        <v>275</v>
      </c>
      <c r="O11" s="253" t="s">
        <v>276</v>
      </c>
      <c r="P11" s="253" t="s">
        <v>277</v>
      </c>
    </row>
    <row r="12" spans="1:16" x14ac:dyDescent="0.2">
      <c r="A12" s="421"/>
      <c r="B12" s="422"/>
      <c r="C12" s="421"/>
      <c r="D12" s="421"/>
      <c r="E12" s="422">
        <v>0</v>
      </c>
      <c r="F12" s="422">
        <v>0</v>
      </c>
      <c r="G12" s="422">
        <v>0</v>
      </c>
      <c r="H12" s="422">
        <v>0</v>
      </c>
      <c r="I12" s="422">
        <v>0</v>
      </c>
      <c r="J12" s="422">
        <v>0</v>
      </c>
      <c r="K12" s="422">
        <v>0</v>
      </c>
      <c r="L12" s="422">
        <v>0</v>
      </c>
      <c r="M12" s="422">
        <v>0</v>
      </c>
      <c r="N12" s="422">
        <v>0</v>
      </c>
      <c r="O12" s="422">
        <v>0</v>
      </c>
      <c r="P12" s="422">
        <v>0</v>
      </c>
    </row>
    <row r="13" spans="1:16" x14ac:dyDescent="0.2">
      <c r="A13" s="421"/>
      <c r="B13" s="422"/>
      <c r="C13" s="421"/>
      <c r="D13" s="421"/>
      <c r="E13" s="422">
        <v>0</v>
      </c>
      <c r="F13" s="422">
        <v>0</v>
      </c>
      <c r="G13" s="422">
        <v>0</v>
      </c>
      <c r="H13" s="422">
        <v>0</v>
      </c>
      <c r="I13" s="422">
        <v>0</v>
      </c>
      <c r="J13" s="422">
        <v>0</v>
      </c>
      <c r="K13" s="422">
        <v>0</v>
      </c>
      <c r="L13" s="422">
        <v>0</v>
      </c>
      <c r="M13" s="422">
        <v>0</v>
      </c>
      <c r="N13" s="422">
        <v>0</v>
      </c>
      <c r="O13" s="422">
        <v>0</v>
      </c>
      <c r="P13" s="422">
        <v>0</v>
      </c>
    </row>
    <row r="14" spans="1:16" x14ac:dyDescent="0.2">
      <c r="A14" s="421"/>
      <c r="B14" s="422"/>
      <c r="C14" s="421"/>
      <c r="D14" s="421"/>
      <c r="E14" s="422">
        <v>0</v>
      </c>
      <c r="F14" s="422">
        <v>0</v>
      </c>
      <c r="G14" s="422">
        <v>0</v>
      </c>
      <c r="H14" s="422">
        <v>0</v>
      </c>
      <c r="I14" s="422">
        <v>0</v>
      </c>
      <c r="J14" s="422">
        <v>0</v>
      </c>
      <c r="K14" s="422">
        <v>0</v>
      </c>
      <c r="L14" s="422">
        <v>0</v>
      </c>
      <c r="M14" s="422">
        <v>0</v>
      </c>
      <c r="N14" s="422">
        <v>0</v>
      </c>
      <c r="O14" s="422">
        <v>0</v>
      </c>
      <c r="P14" s="422">
        <v>0</v>
      </c>
    </row>
    <row r="15" spans="1:16" x14ac:dyDescent="0.2">
      <c r="A15" s="421"/>
      <c r="B15" s="422"/>
      <c r="C15" s="421"/>
      <c r="D15" s="421"/>
      <c r="E15" s="422">
        <v>0</v>
      </c>
      <c r="F15" s="422">
        <v>0</v>
      </c>
      <c r="G15" s="422">
        <v>0</v>
      </c>
      <c r="H15" s="422">
        <v>0</v>
      </c>
      <c r="I15" s="422">
        <v>0</v>
      </c>
      <c r="J15" s="422">
        <v>0</v>
      </c>
      <c r="K15" s="422">
        <v>0</v>
      </c>
      <c r="L15" s="422">
        <v>0</v>
      </c>
      <c r="M15" s="422">
        <v>0</v>
      </c>
      <c r="N15" s="422">
        <v>0</v>
      </c>
      <c r="O15" s="422">
        <v>0</v>
      </c>
      <c r="P15" s="422">
        <v>0</v>
      </c>
    </row>
    <row r="16" spans="1:16" x14ac:dyDescent="0.2">
      <c r="A16" s="421"/>
      <c r="B16" s="422"/>
      <c r="C16" s="421"/>
      <c r="D16" s="421"/>
      <c r="E16" s="422">
        <v>0</v>
      </c>
      <c r="F16" s="422">
        <v>0</v>
      </c>
      <c r="G16" s="422">
        <v>0</v>
      </c>
      <c r="H16" s="422">
        <v>0</v>
      </c>
      <c r="I16" s="422">
        <v>0</v>
      </c>
      <c r="J16" s="422">
        <v>0</v>
      </c>
      <c r="K16" s="422">
        <v>0</v>
      </c>
      <c r="L16" s="422">
        <v>0</v>
      </c>
      <c r="M16" s="422">
        <v>0</v>
      </c>
      <c r="N16" s="422">
        <v>0</v>
      </c>
      <c r="O16" s="422">
        <v>0</v>
      </c>
      <c r="P16" s="422">
        <v>0</v>
      </c>
    </row>
    <row r="17" spans="1:16" x14ac:dyDescent="0.2">
      <c r="A17" s="421"/>
      <c r="B17" s="422"/>
      <c r="C17" s="421"/>
      <c r="D17" s="421"/>
      <c r="E17" s="422">
        <v>0</v>
      </c>
      <c r="F17" s="422">
        <v>0</v>
      </c>
      <c r="G17" s="422">
        <v>0</v>
      </c>
      <c r="H17" s="422">
        <v>0</v>
      </c>
      <c r="I17" s="422">
        <v>0</v>
      </c>
      <c r="J17" s="422">
        <v>0</v>
      </c>
      <c r="K17" s="422">
        <v>0</v>
      </c>
      <c r="L17" s="422">
        <v>0</v>
      </c>
      <c r="M17" s="422">
        <v>0</v>
      </c>
      <c r="N17" s="422">
        <v>0</v>
      </c>
      <c r="O17" s="422">
        <v>0</v>
      </c>
      <c r="P17" s="422">
        <v>0</v>
      </c>
    </row>
    <row r="18" spans="1:16" x14ac:dyDescent="0.2">
      <c r="A18" s="421"/>
      <c r="B18" s="422"/>
      <c r="C18" s="421"/>
      <c r="D18" s="421"/>
      <c r="E18" s="422">
        <v>0</v>
      </c>
      <c r="F18" s="422">
        <v>0</v>
      </c>
      <c r="G18" s="422">
        <v>0</v>
      </c>
      <c r="H18" s="422">
        <v>0</v>
      </c>
      <c r="I18" s="422">
        <v>0</v>
      </c>
      <c r="J18" s="422">
        <v>0</v>
      </c>
      <c r="K18" s="422">
        <v>0</v>
      </c>
      <c r="L18" s="422">
        <v>0</v>
      </c>
      <c r="M18" s="422">
        <v>0</v>
      </c>
      <c r="N18" s="422">
        <v>0</v>
      </c>
      <c r="O18" s="422">
        <v>0</v>
      </c>
      <c r="P18" s="422">
        <v>0</v>
      </c>
    </row>
    <row r="19" spans="1:16" x14ac:dyDescent="0.2">
      <c r="A19" s="421"/>
      <c r="B19" s="422"/>
      <c r="C19" s="421"/>
      <c r="D19" s="421"/>
      <c r="E19" s="422">
        <v>0</v>
      </c>
      <c r="F19" s="422">
        <v>0</v>
      </c>
      <c r="G19" s="422">
        <v>0</v>
      </c>
      <c r="H19" s="422">
        <v>0</v>
      </c>
      <c r="I19" s="422">
        <v>0</v>
      </c>
      <c r="J19" s="422">
        <v>0</v>
      </c>
      <c r="K19" s="422">
        <v>0</v>
      </c>
      <c r="L19" s="422">
        <v>0</v>
      </c>
      <c r="M19" s="422">
        <v>0</v>
      </c>
      <c r="N19" s="422">
        <v>0</v>
      </c>
      <c r="O19" s="422">
        <v>0</v>
      </c>
      <c r="P19" s="422">
        <v>0</v>
      </c>
    </row>
    <row r="20" spans="1:16" x14ac:dyDescent="0.2">
      <c r="A20" s="421"/>
      <c r="B20" s="422"/>
      <c r="C20" s="421"/>
      <c r="D20" s="421"/>
      <c r="E20" s="422">
        <v>0</v>
      </c>
      <c r="F20" s="422">
        <v>0</v>
      </c>
      <c r="G20" s="422">
        <v>0</v>
      </c>
      <c r="H20" s="422">
        <v>0</v>
      </c>
      <c r="I20" s="422">
        <v>0</v>
      </c>
      <c r="J20" s="422">
        <v>0</v>
      </c>
      <c r="K20" s="422">
        <v>0</v>
      </c>
      <c r="L20" s="422">
        <v>0</v>
      </c>
      <c r="M20" s="422">
        <v>0</v>
      </c>
      <c r="N20" s="422">
        <v>0</v>
      </c>
      <c r="O20" s="422">
        <v>0</v>
      </c>
      <c r="P20" s="422">
        <v>0</v>
      </c>
    </row>
    <row r="21" spans="1:16" x14ac:dyDescent="0.2">
      <c r="A21" s="421"/>
      <c r="B21" s="422"/>
      <c r="C21" s="421"/>
      <c r="D21" s="421"/>
      <c r="E21" s="422">
        <v>0</v>
      </c>
      <c r="F21" s="422">
        <v>0</v>
      </c>
      <c r="G21" s="422">
        <v>0</v>
      </c>
      <c r="H21" s="422">
        <v>0</v>
      </c>
      <c r="I21" s="422">
        <v>0</v>
      </c>
      <c r="J21" s="422">
        <v>0</v>
      </c>
      <c r="K21" s="422">
        <v>0</v>
      </c>
      <c r="L21" s="422">
        <v>0</v>
      </c>
      <c r="M21" s="422">
        <v>0</v>
      </c>
      <c r="N21" s="422">
        <v>0</v>
      </c>
      <c r="O21" s="422">
        <v>0</v>
      </c>
      <c r="P21" s="422">
        <v>0</v>
      </c>
    </row>
    <row r="22" spans="1:16" x14ac:dyDescent="0.2">
      <c r="A22" s="421"/>
      <c r="B22" s="422"/>
      <c r="C22" s="421"/>
      <c r="D22" s="421"/>
      <c r="E22" s="422">
        <v>0</v>
      </c>
      <c r="F22" s="422">
        <v>0</v>
      </c>
      <c r="G22" s="422">
        <v>0</v>
      </c>
      <c r="H22" s="422">
        <v>0</v>
      </c>
      <c r="I22" s="422">
        <v>0</v>
      </c>
      <c r="J22" s="422">
        <v>0</v>
      </c>
      <c r="K22" s="422">
        <v>0</v>
      </c>
      <c r="L22" s="422">
        <v>0</v>
      </c>
      <c r="M22" s="422">
        <v>0</v>
      </c>
      <c r="N22" s="422">
        <v>0</v>
      </c>
      <c r="O22" s="422">
        <v>0</v>
      </c>
      <c r="P22" s="422">
        <v>0</v>
      </c>
    </row>
    <row r="23" spans="1:16" x14ac:dyDescent="0.2">
      <c r="A23" s="421"/>
      <c r="B23" s="422"/>
      <c r="C23" s="421"/>
      <c r="D23" s="421"/>
      <c r="E23" s="422">
        <v>0</v>
      </c>
      <c r="F23" s="422">
        <v>0</v>
      </c>
      <c r="G23" s="422">
        <v>0</v>
      </c>
      <c r="H23" s="422">
        <v>0</v>
      </c>
      <c r="I23" s="422">
        <v>0</v>
      </c>
      <c r="J23" s="422">
        <v>0</v>
      </c>
      <c r="K23" s="422">
        <v>0</v>
      </c>
      <c r="L23" s="422">
        <v>0</v>
      </c>
      <c r="M23" s="422">
        <v>0</v>
      </c>
      <c r="N23" s="422">
        <v>0</v>
      </c>
      <c r="O23" s="422">
        <v>0</v>
      </c>
      <c r="P23" s="422">
        <v>0</v>
      </c>
    </row>
    <row r="24" spans="1:16" x14ac:dyDescent="0.2">
      <c r="A24" s="421"/>
      <c r="B24" s="422"/>
      <c r="C24" s="421"/>
      <c r="D24" s="421"/>
      <c r="E24" s="422">
        <v>0</v>
      </c>
      <c r="F24" s="422">
        <v>0</v>
      </c>
      <c r="G24" s="422">
        <v>0</v>
      </c>
      <c r="H24" s="422">
        <v>0</v>
      </c>
      <c r="I24" s="422">
        <v>0</v>
      </c>
      <c r="J24" s="422">
        <v>0</v>
      </c>
      <c r="K24" s="422">
        <v>0</v>
      </c>
      <c r="L24" s="422">
        <v>0</v>
      </c>
      <c r="M24" s="422">
        <v>0</v>
      </c>
      <c r="N24" s="422">
        <v>0</v>
      </c>
      <c r="O24" s="422">
        <v>0</v>
      </c>
      <c r="P24" s="422">
        <v>0</v>
      </c>
    </row>
    <row r="25" spans="1:16" x14ac:dyDescent="0.2">
      <c r="A25" s="421"/>
      <c r="B25" s="422"/>
      <c r="C25" s="421"/>
      <c r="D25" s="421"/>
      <c r="E25" s="422">
        <v>0</v>
      </c>
      <c r="F25" s="422">
        <v>0</v>
      </c>
      <c r="G25" s="422">
        <v>0</v>
      </c>
      <c r="H25" s="422">
        <v>0</v>
      </c>
      <c r="I25" s="422">
        <v>0</v>
      </c>
      <c r="J25" s="422">
        <v>0</v>
      </c>
      <c r="K25" s="422">
        <v>0</v>
      </c>
      <c r="L25" s="422">
        <v>0</v>
      </c>
      <c r="M25" s="422">
        <v>0</v>
      </c>
      <c r="N25" s="422">
        <v>0</v>
      </c>
      <c r="O25" s="422">
        <v>0</v>
      </c>
      <c r="P25" s="422">
        <v>0</v>
      </c>
    </row>
    <row r="26" spans="1:16" x14ac:dyDescent="0.2">
      <c r="A26" s="421"/>
      <c r="B26" s="422"/>
      <c r="C26" s="421"/>
      <c r="D26" s="421"/>
      <c r="E26" s="422">
        <v>0</v>
      </c>
      <c r="F26" s="422">
        <v>0</v>
      </c>
      <c r="G26" s="422">
        <v>0</v>
      </c>
      <c r="H26" s="422">
        <v>0</v>
      </c>
      <c r="I26" s="422">
        <v>0</v>
      </c>
      <c r="J26" s="422">
        <v>0</v>
      </c>
      <c r="K26" s="422">
        <v>0</v>
      </c>
      <c r="L26" s="422">
        <v>0</v>
      </c>
      <c r="M26" s="422">
        <v>0</v>
      </c>
      <c r="N26" s="422">
        <v>0</v>
      </c>
      <c r="O26" s="422">
        <v>0</v>
      </c>
      <c r="P26" s="422">
        <v>0</v>
      </c>
    </row>
    <row r="27" spans="1:16" x14ac:dyDescent="0.2">
      <c r="A27" s="421"/>
      <c r="B27" s="422"/>
      <c r="C27" s="421"/>
      <c r="D27" s="421"/>
      <c r="E27" s="422">
        <v>0</v>
      </c>
      <c r="F27" s="422">
        <v>0</v>
      </c>
      <c r="G27" s="422">
        <v>0</v>
      </c>
      <c r="H27" s="422">
        <v>0</v>
      </c>
      <c r="I27" s="422">
        <v>0</v>
      </c>
      <c r="J27" s="422">
        <v>0</v>
      </c>
      <c r="K27" s="422">
        <v>0</v>
      </c>
      <c r="L27" s="422">
        <v>0</v>
      </c>
      <c r="M27" s="422">
        <v>0</v>
      </c>
      <c r="N27" s="422">
        <v>0</v>
      </c>
      <c r="O27" s="422">
        <v>0</v>
      </c>
      <c r="P27" s="422">
        <v>0</v>
      </c>
    </row>
    <row r="28" spans="1:16" x14ac:dyDescent="0.2">
      <c r="A28" s="421"/>
      <c r="B28" s="422"/>
      <c r="C28" s="421"/>
      <c r="D28" s="421"/>
      <c r="E28" s="422">
        <v>0</v>
      </c>
      <c r="F28" s="422">
        <v>0</v>
      </c>
      <c r="G28" s="422">
        <v>0</v>
      </c>
      <c r="H28" s="422">
        <v>0</v>
      </c>
      <c r="I28" s="422">
        <v>0</v>
      </c>
      <c r="J28" s="422">
        <v>0</v>
      </c>
      <c r="K28" s="422">
        <v>0</v>
      </c>
      <c r="L28" s="422">
        <v>0</v>
      </c>
      <c r="M28" s="422">
        <v>0</v>
      </c>
      <c r="N28" s="422">
        <v>0</v>
      </c>
      <c r="O28" s="422">
        <v>0</v>
      </c>
      <c r="P28" s="422">
        <v>0</v>
      </c>
    </row>
    <row r="29" spans="1:16" x14ac:dyDescent="0.2">
      <c r="A29" s="421"/>
      <c r="B29" s="422"/>
      <c r="C29" s="421"/>
      <c r="D29" s="421"/>
      <c r="E29" s="422">
        <v>0</v>
      </c>
      <c r="F29" s="422">
        <v>0</v>
      </c>
      <c r="G29" s="422">
        <v>0</v>
      </c>
      <c r="H29" s="422">
        <v>0</v>
      </c>
      <c r="I29" s="422">
        <v>0</v>
      </c>
      <c r="J29" s="422">
        <v>0</v>
      </c>
      <c r="K29" s="422">
        <v>0</v>
      </c>
      <c r="L29" s="422">
        <v>0</v>
      </c>
      <c r="M29" s="422">
        <v>0</v>
      </c>
      <c r="N29" s="422">
        <v>0</v>
      </c>
      <c r="O29" s="422">
        <v>0</v>
      </c>
      <c r="P29" s="422">
        <v>0</v>
      </c>
    </row>
    <row r="30" spans="1:16" x14ac:dyDescent="0.2">
      <c r="A30" s="425"/>
      <c r="B30" s="412"/>
      <c r="C30" s="425"/>
      <c r="D30" s="425"/>
      <c r="E30" s="422">
        <v>0</v>
      </c>
      <c r="F30" s="422">
        <v>0</v>
      </c>
      <c r="G30" s="422">
        <v>0</v>
      </c>
      <c r="H30" s="422">
        <v>0</v>
      </c>
      <c r="I30" s="422">
        <v>0</v>
      </c>
      <c r="J30" s="422">
        <v>0</v>
      </c>
      <c r="K30" s="422">
        <v>0</v>
      </c>
      <c r="L30" s="422">
        <v>0</v>
      </c>
      <c r="M30" s="422">
        <v>0</v>
      </c>
      <c r="N30" s="422">
        <v>0</v>
      </c>
      <c r="O30" s="422">
        <v>0</v>
      </c>
      <c r="P30" s="422">
        <v>0</v>
      </c>
    </row>
    <row r="31" spans="1:16" x14ac:dyDescent="0.2">
      <c r="A31" s="425"/>
      <c r="B31" s="412"/>
      <c r="C31" s="425"/>
      <c r="D31" s="425"/>
      <c r="E31" s="422">
        <v>0</v>
      </c>
      <c r="F31" s="422">
        <v>0</v>
      </c>
      <c r="G31" s="422">
        <v>0</v>
      </c>
      <c r="H31" s="422">
        <v>0</v>
      </c>
      <c r="I31" s="422">
        <v>0</v>
      </c>
      <c r="J31" s="422">
        <v>0</v>
      </c>
      <c r="K31" s="422">
        <v>0</v>
      </c>
      <c r="L31" s="422">
        <v>0</v>
      </c>
      <c r="M31" s="422">
        <v>0</v>
      </c>
      <c r="N31" s="422">
        <v>0</v>
      </c>
      <c r="O31" s="422">
        <v>0</v>
      </c>
      <c r="P31" s="422">
        <v>0</v>
      </c>
    </row>
    <row r="32" spans="1:16" x14ac:dyDescent="0.2">
      <c r="A32" s="425"/>
      <c r="B32" s="412"/>
      <c r="C32" s="425"/>
      <c r="D32" s="425"/>
      <c r="E32" s="422">
        <v>0</v>
      </c>
      <c r="F32" s="422">
        <v>0</v>
      </c>
      <c r="G32" s="422">
        <v>0</v>
      </c>
      <c r="H32" s="422">
        <v>0</v>
      </c>
      <c r="I32" s="422">
        <v>0</v>
      </c>
      <c r="J32" s="422">
        <v>0</v>
      </c>
      <c r="K32" s="422">
        <v>0</v>
      </c>
      <c r="L32" s="422">
        <v>0</v>
      </c>
      <c r="M32" s="422">
        <v>0</v>
      </c>
      <c r="N32" s="422">
        <v>0</v>
      </c>
      <c r="O32" s="422">
        <v>0</v>
      </c>
      <c r="P32" s="422">
        <v>0</v>
      </c>
    </row>
    <row r="33" spans="1:16" x14ac:dyDescent="0.2">
      <c r="A33" s="425"/>
      <c r="B33" s="412"/>
      <c r="C33" s="425"/>
      <c r="D33" s="425"/>
      <c r="E33" s="422">
        <v>0</v>
      </c>
      <c r="F33" s="422">
        <v>0</v>
      </c>
      <c r="G33" s="422">
        <v>0</v>
      </c>
      <c r="H33" s="422">
        <v>0</v>
      </c>
      <c r="I33" s="422">
        <v>0</v>
      </c>
      <c r="J33" s="422">
        <v>0</v>
      </c>
      <c r="K33" s="422">
        <v>0</v>
      </c>
      <c r="L33" s="422">
        <v>0</v>
      </c>
      <c r="M33" s="422">
        <v>0</v>
      </c>
      <c r="N33" s="422">
        <v>0</v>
      </c>
      <c r="O33" s="422">
        <v>0</v>
      </c>
      <c r="P33" s="422">
        <v>0</v>
      </c>
    </row>
    <row r="34" spans="1:16" x14ac:dyDescent="0.2">
      <c r="A34" s="425"/>
      <c r="B34" s="412"/>
      <c r="C34" s="425"/>
      <c r="D34" s="425"/>
      <c r="E34" s="422">
        <v>0</v>
      </c>
      <c r="F34" s="422">
        <v>0</v>
      </c>
      <c r="G34" s="422">
        <v>0</v>
      </c>
      <c r="H34" s="422">
        <v>0</v>
      </c>
      <c r="I34" s="422">
        <v>0</v>
      </c>
      <c r="J34" s="422">
        <v>0</v>
      </c>
      <c r="K34" s="422">
        <v>0</v>
      </c>
      <c r="L34" s="422">
        <v>0</v>
      </c>
      <c r="M34" s="422">
        <v>0</v>
      </c>
      <c r="N34" s="422">
        <v>0</v>
      </c>
      <c r="O34" s="422">
        <v>0</v>
      </c>
      <c r="P34" s="422">
        <v>0</v>
      </c>
    </row>
    <row r="35" spans="1:16" x14ac:dyDescent="0.2">
      <c r="A35" s="425"/>
      <c r="B35" s="412"/>
      <c r="C35" s="425"/>
      <c r="D35" s="425"/>
      <c r="E35" s="422">
        <v>0</v>
      </c>
      <c r="F35" s="422">
        <v>0</v>
      </c>
      <c r="G35" s="422">
        <v>0</v>
      </c>
      <c r="H35" s="422">
        <v>0</v>
      </c>
      <c r="I35" s="422">
        <v>0</v>
      </c>
      <c r="J35" s="422">
        <v>0</v>
      </c>
      <c r="K35" s="422">
        <v>0</v>
      </c>
      <c r="L35" s="422">
        <v>0</v>
      </c>
      <c r="M35" s="422">
        <v>0</v>
      </c>
      <c r="N35" s="422">
        <v>0</v>
      </c>
      <c r="O35" s="422">
        <v>0</v>
      </c>
      <c r="P35" s="422">
        <v>0</v>
      </c>
    </row>
    <row r="36" spans="1:16" x14ac:dyDescent="0.2">
      <c r="A36" s="425"/>
      <c r="B36" s="412"/>
      <c r="C36" s="425"/>
      <c r="D36" s="425"/>
      <c r="E36" s="422">
        <v>0</v>
      </c>
      <c r="F36" s="422">
        <v>0</v>
      </c>
      <c r="G36" s="422">
        <v>0</v>
      </c>
      <c r="H36" s="422">
        <v>0</v>
      </c>
      <c r="I36" s="422">
        <v>0</v>
      </c>
      <c r="J36" s="422">
        <v>0</v>
      </c>
      <c r="K36" s="422">
        <v>0</v>
      </c>
      <c r="L36" s="422">
        <v>0</v>
      </c>
      <c r="M36" s="422">
        <v>0</v>
      </c>
      <c r="N36" s="422">
        <v>0</v>
      </c>
      <c r="O36" s="422">
        <v>0</v>
      </c>
      <c r="P36" s="422">
        <v>0</v>
      </c>
    </row>
    <row r="37" spans="1:16" x14ac:dyDescent="0.2">
      <c r="A37" s="425"/>
      <c r="B37" s="412"/>
      <c r="C37" s="425"/>
      <c r="D37" s="425"/>
      <c r="E37" s="422">
        <v>0</v>
      </c>
      <c r="F37" s="422">
        <v>0</v>
      </c>
      <c r="G37" s="422">
        <v>0</v>
      </c>
      <c r="H37" s="422">
        <v>0</v>
      </c>
      <c r="I37" s="422">
        <v>0</v>
      </c>
      <c r="J37" s="422">
        <v>0</v>
      </c>
      <c r="K37" s="422">
        <v>0</v>
      </c>
      <c r="L37" s="422">
        <v>0</v>
      </c>
      <c r="M37" s="422">
        <v>0</v>
      </c>
      <c r="N37" s="422">
        <v>0</v>
      </c>
      <c r="O37" s="422">
        <v>0</v>
      </c>
      <c r="P37" s="422">
        <v>0</v>
      </c>
    </row>
    <row r="38" spans="1:16" x14ac:dyDescent="0.2">
      <c r="A38" s="425"/>
      <c r="B38" s="412"/>
      <c r="C38" s="425"/>
      <c r="D38" s="425"/>
      <c r="E38" s="422">
        <v>0</v>
      </c>
      <c r="F38" s="422">
        <v>0</v>
      </c>
      <c r="G38" s="422">
        <v>0</v>
      </c>
      <c r="H38" s="422">
        <v>0</v>
      </c>
      <c r="I38" s="422">
        <v>0</v>
      </c>
      <c r="J38" s="422">
        <v>0</v>
      </c>
      <c r="K38" s="422">
        <v>0</v>
      </c>
      <c r="L38" s="422">
        <v>0</v>
      </c>
      <c r="M38" s="422">
        <v>0</v>
      </c>
      <c r="N38" s="422">
        <v>0</v>
      </c>
      <c r="O38" s="422">
        <v>0</v>
      </c>
      <c r="P38" s="422">
        <v>0</v>
      </c>
    </row>
    <row r="39" spans="1:16" x14ac:dyDescent="0.2">
      <c r="A39" s="425"/>
      <c r="B39" s="412"/>
      <c r="C39" s="425"/>
      <c r="D39" s="425"/>
      <c r="E39" s="422">
        <v>0</v>
      </c>
      <c r="F39" s="422">
        <v>0</v>
      </c>
      <c r="G39" s="422">
        <v>0</v>
      </c>
      <c r="H39" s="422">
        <v>0</v>
      </c>
      <c r="I39" s="422">
        <v>0</v>
      </c>
      <c r="J39" s="422">
        <v>0</v>
      </c>
      <c r="K39" s="422">
        <v>0</v>
      </c>
      <c r="L39" s="422">
        <v>0</v>
      </c>
      <c r="M39" s="422">
        <v>0</v>
      </c>
      <c r="N39" s="422">
        <v>0</v>
      </c>
      <c r="O39" s="422">
        <v>0</v>
      </c>
      <c r="P39" s="422">
        <v>0</v>
      </c>
    </row>
    <row r="40" spans="1:16" x14ac:dyDescent="0.2">
      <c r="A40" s="425"/>
      <c r="B40" s="412"/>
      <c r="C40" s="425"/>
      <c r="D40" s="425"/>
      <c r="E40" s="422">
        <v>0</v>
      </c>
      <c r="F40" s="422">
        <v>0</v>
      </c>
      <c r="G40" s="422">
        <v>0</v>
      </c>
      <c r="H40" s="422">
        <v>0</v>
      </c>
      <c r="I40" s="422">
        <v>0</v>
      </c>
      <c r="J40" s="422">
        <v>0</v>
      </c>
      <c r="K40" s="422">
        <v>0</v>
      </c>
      <c r="L40" s="422">
        <v>0</v>
      </c>
      <c r="M40" s="422">
        <v>0</v>
      </c>
      <c r="N40" s="422">
        <v>0</v>
      </c>
      <c r="O40" s="422">
        <v>0</v>
      </c>
      <c r="P40" s="422">
        <v>0</v>
      </c>
    </row>
    <row r="41" spans="1:16" x14ac:dyDescent="0.2">
      <c r="A41" s="425"/>
      <c r="B41" s="412"/>
      <c r="C41" s="425"/>
      <c r="D41" s="425"/>
      <c r="E41" s="422">
        <v>0</v>
      </c>
      <c r="F41" s="422">
        <v>0</v>
      </c>
      <c r="G41" s="422">
        <v>0</v>
      </c>
      <c r="H41" s="422">
        <v>0</v>
      </c>
      <c r="I41" s="422">
        <v>0</v>
      </c>
      <c r="J41" s="422">
        <v>0</v>
      </c>
      <c r="K41" s="422">
        <v>0</v>
      </c>
      <c r="L41" s="422">
        <v>0</v>
      </c>
      <c r="M41" s="422">
        <v>0</v>
      </c>
      <c r="N41" s="422">
        <v>0</v>
      </c>
      <c r="O41" s="422">
        <v>0</v>
      </c>
      <c r="P41" s="422">
        <v>0</v>
      </c>
    </row>
    <row r="42" spans="1:16" x14ac:dyDescent="0.2">
      <c r="A42" s="425"/>
      <c r="B42" s="412"/>
      <c r="C42" s="425"/>
      <c r="D42" s="425"/>
      <c r="E42" s="422">
        <v>0</v>
      </c>
      <c r="F42" s="422">
        <v>0</v>
      </c>
      <c r="G42" s="422">
        <v>0</v>
      </c>
      <c r="H42" s="422">
        <v>0</v>
      </c>
      <c r="I42" s="422">
        <v>0</v>
      </c>
      <c r="J42" s="422">
        <v>0</v>
      </c>
      <c r="K42" s="422">
        <v>0</v>
      </c>
      <c r="L42" s="422">
        <v>0</v>
      </c>
      <c r="M42" s="422">
        <v>0</v>
      </c>
      <c r="N42" s="422">
        <v>0</v>
      </c>
      <c r="O42" s="422">
        <v>0</v>
      </c>
      <c r="P42" s="422">
        <v>0</v>
      </c>
    </row>
    <row r="43" spans="1:16" s="442" customFormat="1" x14ac:dyDescent="0.2">
      <c r="A43" s="426"/>
      <c r="B43" s="427"/>
      <c r="C43" s="426"/>
      <c r="D43" s="426"/>
      <c r="E43" s="422">
        <v>0</v>
      </c>
      <c r="F43" s="422">
        <v>0</v>
      </c>
      <c r="G43" s="422">
        <v>0</v>
      </c>
      <c r="H43" s="422">
        <v>0</v>
      </c>
      <c r="I43" s="422">
        <v>0</v>
      </c>
      <c r="J43" s="422">
        <v>0</v>
      </c>
      <c r="K43" s="422">
        <v>0</v>
      </c>
      <c r="L43" s="422">
        <v>0</v>
      </c>
      <c r="M43" s="422">
        <v>0</v>
      </c>
      <c r="N43" s="422">
        <v>0</v>
      </c>
      <c r="O43" s="422">
        <v>0</v>
      </c>
      <c r="P43" s="422">
        <v>0</v>
      </c>
    </row>
    <row r="44" spans="1:16" x14ac:dyDescent="0.2">
      <c r="A44" s="733" t="s">
        <v>124</v>
      </c>
      <c r="B44" s="733"/>
      <c r="C44" s="733"/>
      <c r="D44" s="733"/>
      <c r="E44" s="429">
        <f>SUM(E12:E43)</f>
        <v>0</v>
      </c>
      <c r="F44" s="429">
        <f t="shared" ref="F44:M44" si="1">SUM(F12:F43)</f>
        <v>0</v>
      </c>
      <c r="G44" s="429">
        <f t="shared" si="1"/>
        <v>0</v>
      </c>
      <c r="H44" s="429">
        <f t="shared" si="1"/>
        <v>0</v>
      </c>
      <c r="I44" s="429">
        <f t="shared" si="1"/>
        <v>0</v>
      </c>
      <c r="J44" s="429">
        <f t="shared" si="1"/>
        <v>0</v>
      </c>
      <c r="K44" s="429">
        <f t="shared" si="1"/>
        <v>0</v>
      </c>
      <c r="L44" s="429">
        <f t="shared" si="1"/>
        <v>0</v>
      </c>
      <c r="M44" s="429">
        <f t="shared" si="1"/>
        <v>0</v>
      </c>
      <c r="N44" s="429">
        <f>SUM(N12:N43)</f>
        <v>0</v>
      </c>
      <c r="O44" s="429">
        <f>SUM(O12:O43)</f>
        <v>0</v>
      </c>
      <c r="P44" s="429">
        <f>SUM(P12:P43)</f>
        <v>0</v>
      </c>
    </row>
    <row r="45" spans="1:16" x14ac:dyDescent="0.2">
      <c r="B45" s="443"/>
      <c r="C45" s="443"/>
      <c r="D45" s="443"/>
      <c r="E45" s="443"/>
      <c r="F45" s="443"/>
      <c r="G45" s="443"/>
      <c r="H45" s="443"/>
      <c r="I45" s="443"/>
      <c r="J45" s="443"/>
      <c r="K45" s="443"/>
      <c r="L45" s="443"/>
      <c r="M45" s="443"/>
    </row>
  </sheetData>
  <mergeCells count="8">
    <mergeCell ref="A1:P1"/>
    <mergeCell ref="A44:D44"/>
    <mergeCell ref="A5:D5"/>
    <mergeCell ref="A6:D6"/>
    <mergeCell ref="A8:D8"/>
    <mergeCell ref="A4:D4"/>
    <mergeCell ref="A7:D7"/>
    <mergeCell ref="A2:P2"/>
  </mergeCells>
  <printOptions horizontalCentered="1"/>
  <pageMargins left="0.59055118110236227" right="0.59055118110236227" top="0.56000000000000005" bottom="0.33" header="0" footer="0"/>
  <pageSetup scale="76" orientation="landscape" r:id="rId1"/>
  <headerFooter>
    <oddFooter>Página &amp;P&amp;R&amp;A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7" tint="0.59999389629810485"/>
    <pageSetUpPr fitToPage="1"/>
  </sheetPr>
  <dimension ref="A1:P267"/>
  <sheetViews>
    <sheetView showGridLines="0" zoomScale="80" zoomScaleNormal="80" zoomScaleSheetLayoutView="80" workbookViewId="0">
      <pane ySplit="2" topLeftCell="A3" activePane="bottomLeft" state="frozen"/>
      <selection activeCell="A3" sqref="A3"/>
      <selection pane="bottomLeft" activeCell="A3" sqref="A3"/>
    </sheetView>
  </sheetViews>
  <sheetFormatPr baseColWidth="10" defaultRowHeight="12.75" x14ac:dyDescent="0.2"/>
  <cols>
    <col min="1" max="1" width="10.7109375" style="16" bestFit="1" customWidth="1"/>
    <col min="2" max="2" width="17.28515625" style="16" bestFit="1" customWidth="1"/>
    <col min="3" max="3" width="26.7109375" style="16" customWidth="1"/>
    <col min="4" max="4" width="12.28515625" style="16" bestFit="1" customWidth="1"/>
    <col min="5" max="5" width="11.7109375" style="16" bestFit="1" customWidth="1"/>
    <col min="6" max="6" width="12.7109375" style="16" bestFit="1" customWidth="1"/>
    <col min="7" max="7" width="12" style="16" bestFit="1" customWidth="1"/>
    <col min="8" max="8" width="12.85546875" style="16" bestFit="1" customWidth="1"/>
    <col min="9" max="9" width="12.140625" style="16" bestFit="1" customWidth="1"/>
    <col min="10" max="10" width="11.5703125" style="16" bestFit="1" customWidth="1"/>
    <col min="11" max="11" width="12.140625" style="16" bestFit="1" customWidth="1"/>
    <col min="12" max="12" width="12" style="16" bestFit="1" customWidth="1"/>
    <col min="13" max="13" width="11.5703125" style="16" bestFit="1" customWidth="1"/>
    <col min="14" max="14" width="12.140625" style="16" bestFit="1" customWidth="1"/>
    <col min="15" max="15" width="11.5703125" style="16" bestFit="1" customWidth="1"/>
    <col min="16" max="16384" width="11.42578125" style="16"/>
  </cols>
  <sheetData>
    <row r="1" spans="1:16" ht="15" x14ac:dyDescent="0.2">
      <c r="A1" s="737" t="str">
        <f>"Empresa "&amp; Datos_Generales!D3</f>
        <v xml:space="preserve">Empresa </v>
      </c>
      <c r="B1" s="737"/>
      <c r="C1" s="737"/>
      <c r="D1" s="737"/>
      <c r="E1" s="737"/>
      <c r="F1" s="737"/>
      <c r="G1" s="737"/>
      <c r="H1" s="737"/>
      <c r="I1" s="737"/>
      <c r="J1" s="737"/>
      <c r="K1" s="737"/>
      <c r="L1" s="737"/>
      <c r="M1" s="737"/>
      <c r="N1" s="737"/>
      <c r="O1" s="737"/>
    </row>
    <row r="2" spans="1:16" ht="15" x14ac:dyDescent="0.2">
      <c r="A2" s="737" t="str">
        <f>"Cuadro No 15: Poste Clasificados por Municipio, "&amp; Datos_Generales!D4</f>
        <v xml:space="preserve">Cuadro No 15: Poste Clasificados por Municipio, </v>
      </c>
      <c r="B2" s="737"/>
      <c r="C2" s="737"/>
      <c r="D2" s="737"/>
      <c r="E2" s="737"/>
      <c r="F2" s="737"/>
      <c r="G2" s="737"/>
      <c r="H2" s="737"/>
      <c r="I2" s="737"/>
      <c r="J2" s="737"/>
      <c r="K2" s="737"/>
      <c r="L2" s="737"/>
      <c r="M2" s="737"/>
      <c r="N2" s="737"/>
      <c r="O2" s="737"/>
    </row>
    <row r="3" spans="1:16" x14ac:dyDescent="0.2">
      <c r="A3" s="386" t="s">
        <v>808</v>
      </c>
      <c r="B3" s="387" t="s">
        <v>285</v>
      </c>
      <c r="C3" s="387" t="s">
        <v>34</v>
      </c>
      <c r="D3" s="361" t="s">
        <v>266</v>
      </c>
      <c r="E3" s="361" t="s">
        <v>267</v>
      </c>
      <c r="F3" s="361" t="s">
        <v>268</v>
      </c>
      <c r="G3" s="361" t="s">
        <v>269</v>
      </c>
      <c r="H3" s="361" t="s">
        <v>270</v>
      </c>
      <c r="I3" s="361" t="s">
        <v>271</v>
      </c>
      <c r="J3" s="361" t="s">
        <v>272</v>
      </c>
      <c r="K3" s="361" t="s">
        <v>273</v>
      </c>
      <c r="L3" s="361" t="s">
        <v>274</v>
      </c>
      <c r="M3" s="361" t="s">
        <v>275</v>
      </c>
      <c r="N3" s="361" t="s">
        <v>276</v>
      </c>
      <c r="O3" s="361" t="s">
        <v>277</v>
      </c>
      <c r="P3" s="403"/>
    </row>
    <row r="4" spans="1:16" x14ac:dyDescent="0.2">
      <c r="A4" s="391" t="s">
        <v>287</v>
      </c>
      <c r="B4" s="392" t="s">
        <v>286</v>
      </c>
      <c r="C4" s="392" t="s">
        <v>286</v>
      </c>
      <c r="D4" s="398">
        <v>0</v>
      </c>
      <c r="E4" s="395">
        <v>0</v>
      </c>
      <c r="F4" s="395">
        <v>0</v>
      </c>
      <c r="G4" s="395">
        <v>0</v>
      </c>
      <c r="H4" s="395">
        <v>0</v>
      </c>
      <c r="I4" s="395">
        <v>0</v>
      </c>
      <c r="J4" s="395">
        <v>0</v>
      </c>
      <c r="K4" s="395">
        <v>0</v>
      </c>
      <c r="L4" s="395">
        <v>0</v>
      </c>
      <c r="M4" s="395">
        <v>0</v>
      </c>
      <c r="N4" s="395">
        <v>0</v>
      </c>
      <c r="O4" s="396">
        <v>0</v>
      </c>
      <c r="P4" s="403"/>
    </row>
    <row r="5" spans="1:16" x14ac:dyDescent="0.2">
      <c r="A5" s="391" t="s">
        <v>289</v>
      </c>
      <c r="B5" s="392" t="s">
        <v>286</v>
      </c>
      <c r="C5" s="392" t="s">
        <v>288</v>
      </c>
      <c r="D5" s="398">
        <v>0</v>
      </c>
      <c r="E5" s="395">
        <v>0</v>
      </c>
      <c r="F5" s="395">
        <v>0</v>
      </c>
      <c r="G5" s="395">
        <v>0</v>
      </c>
      <c r="H5" s="395">
        <v>0</v>
      </c>
      <c r="I5" s="395">
        <v>0</v>
      </c>
      <c r="J5" s="395">
        <v>0</v>
      </c>
      <c r="K5" s="395">
        <v>0</v>
      </c>
      <c r="L5" s="395">
        <v>0</v>
      </c>
      <c r="M5" s="395">
        <v>0</v>
      </c>
      <c r="N5" s="395">
        <v>0</v>
      </c>
      <c r="O5" s="396">
        <v>0</v>
      </c>
      <c r="P5" s="403"/>
    </row>
    <row r="6" spans="1:16" x14ac:dyDescent="0.2">
      <c r="A6" s="391" t="s">
        <v>291</v>
      </c>
      <c r="B6" s="392" t="s">
        <v>286</v>
      </c>
      <c r="C6" s="392" t="s">
        <v>290</v>
      </c>
      <c r="D6" s="398">
        <v>0</v>
      </c>
      <c r="E6" s="395">
        <v>0</v>
      </c>
      <c r="F6" s="395">
        <v>0</v>
      </c>
      <c r="G6" s="395">
        <v>0</v>
      </c>
      <c r="H6" s="395">
        <v>0</v>
      </c>
      <c r="I6" s="395">
        <v>0</v>
      </c>
      <c r="J6" s="395">
        <v>0</v>
      </c>
      <c r="K6" s="395">
        <v>0</v>
      </c>
      <c r="L6" s="395">
        <v>0</v>
      </c>
      <c r="M6" s="395">
        <v>0</v>
      </c>
      <c r="N6" s="395">
        <v>0</v>
      </c>
      <c r="O6" s="396">
        <v>0</v>
      </c>
    </row>
    <row r="7" spans="1:16" x14ac:dyDescent="0.2">
      <c r="A7" s="391" t="s">
        <v>293</v>
      </c>
      <c r="B7" s="392" t="s">
        <v>286</v>
      </c>
      <c r="C7" s="392" t="s">
        <v>292</v>
      </c>
      <c r="D7" s="398">
        <v>0</v>
      </c>
      <c r="E7" s="395">
        <v>0</v>
      </c>
      <c r="F7" s="395">
        <v>0</v>
      </c>
      <c r="G7" s="395">
        <v>0</v>
      </c>
      <c r="H7" s="395">
        <v>0</v>
      </c>
      <c r="I7" s="395">
        <v>0</v>
      </c>
      <c r="J7" s="395">
        <v>0</v>
      </c>
      <c r="K7" s="395">
        <v>0</v>
      </c>
      <c r="L7" s="395">
        <v>0</v>
      </c>
      <c r="M7" s="395">
        <v>0</v>
      </c>
      <c r="N7" s="395">
        <v>0</v>
      </c>
      <c r="O7" s="396">
        <v>0</v>
      </c>
    </row>
    <row r="8" spans="1:16" x14ac:dyDescent="0.2">
      <c r="A8" s="391" t="s">
        <v>295</v>
      </c>
      <c r="B8" s="392" t="s">
        <v>286</v>
      </c>
      <c r="C8" s="392" t="s">
        <v>294</v>
      </c>
      <c r="D8" s="398">
        <v>0</v>
      </c>
      <c r="E8" s="395">
        <v>0</v>
      </c>
      <c r="F8" s="395">
        <v>0</v>
      </c>
      <c r="G8" s="395">
        <v>0</v>
      </c>
      <c r="H8" s="395">
        <v>0</v>
      </c>
      <c r="I8" s="395">
        <v>0</v>
      </c>
      <c r="J8" s="395">
        <v>0</v>
      </c>
      <c r="K8" s="395">
        <v>0</v>
      </c>
      <c r="L8" s="395">
        <v>0</v>
      </c>
      <c r="M8" s="395">
        <v>0</v>
      </c>
      <c r="N8" s="395">
        <v>0</v>
      </c>
      <c r="O8" s="396">
        <v>0</v>
      </c>
    </row>
    <row r="9" spans="1:16" x14ac:dyDescent="0.2">
      <c r="A9" s="391" t="s">
        <v>297</v>
      </c>
      <c r="B9" s="392" t="s">
        <v>286</v>
      </c>
      <c r="C9" s="392" t="s">
        <v>296</v>
      </c>
      <c r="D9" s="398">
        <v>0</v>
      </c>
      <c r="E9" s="395">
        <v>0</v>
      </c>
      <c r="F9" s="395">
        <v>0</v>
      </c>
      <c r="G9" s="395">
        <v>0</v>
      </c>
      <c r="H9" s="395">
        <v>0</v>
      </c>
      <c r="I9" s="395">
        <v>0</v>
      </c>
      <c r="J9" s="395">
        <v>0</v>
      </c>
      <c r="K9" s="395">
        <v>0</v>
      </c>
      <c r="L9" s="395">
        <v>0</v>
      </c>
      <c r="M9" s="395">
        <v>0</v>
      </c>
      <c r="N9" s="395">
        <v>0</v>
      </c>
      <c r="O9" s="396">
        <v>0</v>
      </c>
    </row>
    <row r="10" spans="1:16" ht="12.75" customHeight="1" x14ac:dyDescent="0.2">
      <c r="A10" s="391" t="s">
        <v>299</v>
      </c>
      <c r="B10" s="392" t="s">
        <v>286</v>
      </c>
      <c r="C10" s="392" t="s">
        <v>298</v>
      </c>
      <c r="D10" s="398">
        <v>0</v>
      </c>
      <c r="E10" s="395">
        <v>0</v>
      </c>
      <c r="F10" s="395">
        <v>0</v>
      </c>
      <c r="G10" s="395">
        <v>0</v>
      </c>
      <c r="H10" s="395">
        <v>0</v>
      </c>
      <c r="I10" s="395">
        <v>0</v>
      </c>
      <c r="J10" s="395">
        <v>0</v>
      </c>
      <c r="K10" s="395">
        <v>0</v>
      </c>
      <c r="L10" s="395">
        <v>0</v>
      </c>
      <c r="M10" s="395">
        <v>0</v>
      </c>
      <c r="N10" s="395">
        <v>0</v>
      </c>
      <c r="O10" s="396">
        <v>0</v>
      </c>
    </row>
    <row r="11" spans="1:16" x14ac:dyDescent="0.2">
      <c r="A11" s="391" t="s">
        <v>301</v>
      </c>
      <c r="B11" s="392" t="s">
        <v>286</v>
      </c>
      <c r="C11" s="392" t="s">
        <v>300</v>
      </c>
      <c r="D11" s="398">
        <v>0</v>
      </c>
      <c r="E11" s="395">
        <v>0</v>
      </c>
      <c r="F11" s="395">
        <v>0</v>
      </c>
      <c r="G11" s="395">
        <v>0</v>
      </c>
      <c r="H11" s="395">
        <v>0</v>
      </c>
      <c r="I11" s="395">
        <v>0</v>
      </c>
      <c r="J11" s="395">
        <v>0</v>
      </c>
      <c r="K11" s="395">
        <v>0</v>
      </c>
      <c r="L11" s="395">
        <v>0</v>
      </c>
      <c r="M11" s="395">
        <v>0</v>
      </c>
      <c r="N11" s="395">
        <v>0</v>
      </c>
      <c r="O11" s="396">
        <v>0</v>
      </c>
    </row>
    <row r="12" spans="1:16" x14ac:dyDescent="0.2">
      <c r="A12" s="391" t="s">
        <v>303</v>
      </c>
      <c r="B12" s="392" t="s">
        <v>286</v>
      </c>
      <c r="C12" s="392" t="s">
        <v>302</v>
      </c>
      <c r="D12" s="398">
        <v>0</v>
      </c>
      <c r="E12" s="395">
        <v>0</v>
      </c>
      <c r="F12" s="395">
        <v>0</v>
      </c>
      <c r="G12" s="395">
        <v>0</v>
      </c>
      <c r="H12" s="395">
        <v>0</v>
      </c>
      <c r="I12" s="395">
        <v>0</v>
      </c>
      <c r="J12" s="395">
        <v>0</v>
      </c>
      <c r="K12" s="395">
        <v>0</v>
      </c>
      <c r="L12" s="395">
        <v>0</v>
      </c>
      <c r="M12" s="395">
        <v>0</v>
      </c>
      <c r="N12" s="395">
        <v>0</v>
      </c>
      <c r="O12" s="396">
        <v>0</v>
      </c>
    </row>
    <row r="13" spans="1:16" x14ac:dyDescent="0.2">
      <c r="A13" s="391" t="s">
        <v>305</v>
      </c>
      <c r="B13" s="392" t="s">
        <v>286</v>
      </c>
      <c r="C13" s="392" t="s">
        <v>304</v>
      </c>
      <c r="D13" s="398">
        <v>0</v>
      </c>
      <c r="E13" s="395">
        <v>0</v>
      </c>
      <c r="F13" s="395">
        <v>0</v>
      </c>
      <c r="G13" s="395">
        <v>0</v>
      </c>
      <c r="H13" s="395">
        <v>0</v>
      </c>
      <c r="I13" s="395">
        <v>0</v>
      </c>
      <c r="J13" s="395">
        <v>0</v>
      </c>
      <c r="K13" s="395">
        <v>0</v>
      </c>
      <c r="L13" s="395">
        <v>0</v>
      </c>
      <c r="M13" s="395">
        <v>0</v>
      </c>
      <c r="N13" s="395">
        <v>0</v>
      </c>
      <c r="O13" s="396">
        <v>0</v>
      </c>
    </row>
    <row r="14" spans="1:16" x14ac:dyDescent="0.2">
      <c r="A14" s="391" t="s">
        <v>307</v>
      </c>
      <c r="B14" s="392" t="s">
        <v>286</v>
      </c>
      <c r="C14" s="392" t="s">
        <v>306</v>
      </c>
      <c r="D14" s="398">
        <v>0</v>
      </c>
      <c r="E14" s="395">
        <v>0</v>
      </c>
      <c r="F14" s="395">
        <v>0</v>
      </c>
      <c r="G14" s="395">
        <v>0</v>
      </c>
      <c r="H14" s="395">
        <v>0</v>
      </c>
      <c r="I14" s="395">
        <v>0</v>
      </c>
      <c r="J14" s="395">
        <v>0</v>
      </c>
      <c r="K14" s="395">
        <v>0</v>
      </c>
      <c r="L14" s="395">
        <v>0</v>
      </c>
      <c r="M14" s="395">
        <v>0</v>
      </c>
      <c r="N14" s="395">
        <v>0</v>
      </c>
      <c r="O14" s="396">
        <v>0</v>
      </c>
    </row>
    <row r="15" spans="1:16" x14ac:dyDescent="0.2">
      <c r="A15" s="391" t="s">
        <v>309</v>
      </c>
      <c r="B15" s="392" t="s">
        <v>286</v>
      </c>
      <c r="C15" s="392" t="s">
        <v>308</v>
      </c>
      <c r="D15" s="398">
        <v>0</v>
      </c>
      <c r="E15" s="395">
        <v>0</v>
      </c>
      <c r="F15" s="395">
        <v>0</v>
      </c>
      <c r="G15" s="395">
        <v>0</v>
      </c>
      <c r="H15" s="395">
        <v>0</v>
      </c>
      <c r="I15" s="395">
        <v>0</v>
      </c>
      <c r="J15" s="395">
        <v>0</v>
      </c>
      <c r="K15" s="395">
        <v>0</v>
      </c>
      <c r="L15" s="395">
        <v>0</v>
      </c>
      <c r="M15" s="395">
        <v>0</v>
      </c>
      <c r="N15" s="395">
        <v>0</v>
      </c>
      <c r="O15" s="396">
        <v>0</v>
      </c>
    </row>
    <row r="16" spans="1:16" x14ac:dyDescent="0.2">
      <c r="A16" s="391" t="s">
        <v>312</v>
      </c>
      <c r="B16" s="392" t="s">
        <v>310</v>
      </c>
      <c r="C16" s="392" t="s">
        <v>311</v>
      </c>
      <c r="D16" s="398">
        <v>0</v>
      </c>
      <c r="E16" s="395">
        <v>0</v>
      </c>
      <c r="F16" s="395">
        <v>0</v>
      </c>
      <c r="G16" s="395">
        <v>0</v>
      </c>
      <c r="H16" s="395">
        <v>0</v>
      </c>
      <c r="I16" s="395">
        <v>0</v>
      </c>
      <c r="J16" s="395">
        <v>0</v>
      </c>
      <c r="K16" s="395">
        <v>0</v>
      </c>
      <c r="L16" s="395">
        <v>0</v>
      </c>
      <c r="M16" s="395">
        <v>0</v>
      </c>
      <c r="N16" s="395">
        <v>0</v>
      </c>
      <c r="O16" s="396">
        <v>0</v>
      </c>
    </row>
    <row r="17" spans="1:15" x14ac:dyDescent="0.2">
      <c r="A17" s="391" t="s">
        <v>314</v>
      </c>
      <c r="B17" s="392" t="s">
        <v>310</v>
      </c>
      <c r="C17" s="392" t="s">
        <v>313</v>
      </c>
      <c r="D17" s="398">
        <v>0</v>
      </c>
      <c r="E17" s="395">
        <v>0</v>
      </c>
      <c r="F17" s="395">
        <v>0</v>
      </c>
      <c r="G17" s="395">
        <v>0</v>
      </c>
      <c r="H17" s="395">
        <v>0</v>
      </c>
      <c r="I17" s="395">
        <v>0</v>
      </c>
      <c r="J17" s="395">
        <v>0</v>
      </c>
      <c r="K17" s="395">
        <v>0</v>
      </c>
      <c r="L17" s="395">
        <v>0</v>
      </c>
      <c r="M17" s="395">
        <v>0</v>
      </c>
      <c r="N17" s="395">
        <v>0</v>
      </c>
      <c r="O17" s="396">
        <v>0</v>
      </c>
    </row>
    <row r="18" spans="1:15" x14ac:dyDescent="0.2">
      <c r="A18" s="391" t="s">
        <v>316</v>
      </c>
      <c r="B18" s="392" t="s">
        <v>310</v>
      </c>
      <c r="C18" s="392" t="s">
        <v>315</v>
      </c>
      <c r="D18" s="399">
        <v>0</v>
      </c>
      <c r="E18" s="400">
        <v>0</v>
      </c>
      <c r="F18" s="400">
        <v>0</v>
      </c>
      <c r="G18" s="400">
        <v>0</v>
      </c>
      <c r="H18" s="400">
        <v>0</v>
      </c>
      <c r="I18" s="400">
        <v>0</v>
      </c>
      <c r="J18" s="400">
        <v>0</v>
      </c>
      <c r="K18" s="400">
        <v>0</v>
      </c>
      <c r="L18" s="400">
        <v>0</v>
      </c>
      <c r="M18" s="400">
        <v>0</v>
      </c>
      <c r="N18" s="400">
        <v>0</v>
      </c>
      <c r="O18" s="401">
        <v>0</v>
      </c>
    </row>
    <row r="19" spans="1:15" ht="12.75" customHeight="1" x14ac:dyDescent="0.2">
      <c r="A19" s="391" t="s">
        <v>318</v>
      </c>
      <c r="B19" s="392" t="s">
        <v>310</v>
      </c>
      <c r="C19" s="392" t="s">
        <v>317</v>
      </c>
      <c r="D19" s="398">
        <v>0</v>
      </c>
      <c r="E19" s="395">
        <v>0</v>
      </c>
      <c r="F19" s="395">
        <v>0</v>
      </c>
      <c r="G19" s="395">
        <v>0</v>
      </c>
      <c r="H19" s="395">
        <v>0</v>
      </c>
      <c r="I19" s="395">
        <v>0</v>
      </c>
      <c r="J19" s="395">
        <v>0</v>
      </c>
      <c r="K19" s="395">
        <v>0</v>
      </c>
      <c r="L19" s="395">
        <v>0</v>
      </c>
      <c r="M19" s="395">
        <v>0</v>
      </c>
      <c r="N19" s="395">
        <v>0</v>
      </c>
      <c r="O19" s="396">
        <v>0</v>
      </c>
    </row>
    <row r="20" spans="1:15" x14ac:dyDescent="0.2">
      <c r="A20" s="391" t="s">
        <v>320</v>
      </c>
      <c r="B20" s="392" t="s">
        <v>310</v>
      </c>
      <c r="C20" s="392" t="s">
        <v>319</v>
      </c>
      <c r="D20" s="398">
        <v>0</v>
      </c>
      <c r="E20" s="395">
        <v>0</v>
      </c>
      <c r="F20" s="395">
        <v>0</v>
      </c>
      <c r="G20" s="395">
        <v>0</v>
      </c>
      <c r="H20" s="395">
        <v>0</v>
      </c>
      <c r="I20" s="395">
        <v>0</v>
      </c>
      <c r="J20" s="395">
        <v>0</v>
      </c>
      <c r="K20" s="395">
        <v>0</v>
      </c>
      <c r="L20" s="395">
        <v>0</v>
      </c>
      <c r="M20" s="395">
        <v>0</v>
      </c>
      <c r="N20" s="395">
        <v>0</v>
      </c>
      <c r="O20" s="396">
        <v>0</v>
      </c>
    </row>
    <row r="21" spans="1:15" x14ac:dyDescent="0.2">
      <c r="A21" s="391" t="s">
        <v>322</v>
      </c>
      <c r="B21" s="392" t="s">
        <v>310</v>
      </c>
      <c r="C21" s="392" t="s">
        <v>321</v>
      </c>
      <c r="D21" s="398">
        <v>0</v>
      </c>
      <c r="E21" s="395">
        <v>0</v>
      </c>
      <c r="F21" s="395">
        <v>0</v>
      </c>
      <c r="G21" s="395">
        <v>0</v>
      </c>
      <c r="H21" s="395">
        <v>0</v>
      </c>
      <c r="I21" s="395">
        <v>0</v>
      </c>
      <c r="J21" s="395">
        <v>0</v>
      </c>
      <c r="K21" s="395">
        <v>0</v>
      </c>
      <c r="L21" s="395">
        <v>0</v>
      </c>
      <c r="M21" s="395">
        <v>0</v>
      </c>
      <c r="N21" s="395">
        <v>0</v>
      </c>
      <c r="O21" s="396">
        <v>0</v>
      </c>
    </row>
    <row r="22" spans="1:15" x14ac:dyDescent="0.2">
      <c r="A22" s="391" t="s">
        <v>324</v>
      </c>
      <c r="B22" s="392" t="s">
        <v>310</v>
      </c>
      <c r="C22" s="392" t="s">
        <v>323</v>
      </c>
      <c r="D22" s="398">
        <v>0</v>
      </c>
      <c r="E22" s="395">
        <v>0</v>
      </c>
      <c r="F22" s="395">
        <v>0</v>
      </c>
      <c r="G22" s="395">
        <v>0</v>
      </c>
      <c r="H22" s="395">
        <v>0</v>
      </c>
      <c r="I22" s="395">
        <v>0</v>
      </c>
      <c r="J22" s="395">
        <v>0</v>
      </c>
      <c r="K22" s="395">
        <v>0</v>
      </c>
      <c r="L22" s="395">
        <v>0</v>
      </c>
      <c r="M22" s="395">
        <v>0</v>
      </c>
      <c r="N22" s="395">
        <v>0</v>
      </c>
      <c r="O22" s="396">
        <v>0</v>
      </c>
    </row>
    <row r="23" spans="1:15" x14ac:dyDescent="0.2">
      <c r="A23" s="391" t="s">
        <v>326</v>
      </c>
      <c r="B23" s="392" t="s">
        <v>310</v>
      </c>
      <c r="C23" s="392" t="s">
        <v>325</v>
      </c>
      <c r="D23" s="398">
        <v>0</v>
      </c>
      <c r="E23" s="395">
        <v>0</v>
      </c>
      <c r="F23" s="395">
        <v>0</v>
      </c>
      <c r="G23" s="395">
        <v>0</v>
      </c>
      <c r="H23" s="395">
        <v>0</v>
      </c>
      <c r="I23" s="395">
        <v>0</v>
      </c>
      <c r="J23" s="395">
        <v>0</v>
      </c>
      <c r="K23" s="395">
        <v>0</v>
      </c>
      <c r="L23" s="395">
        <v>0</v>
      </c>
      <c r="M23" s="395">
        <v>0</v>
      </c>
      <c r="N23" s="395">
        <v>0</v>
      </c>
      <c r="O23" s="396">
        <v>0</v>
      </c>
    </row>
    <row r="24" spans="1:15" x14ac:dyDescent="0.2">
      <c r="A24" s="391" t="s">
        <v>328</v>
      </c>
      <c r="B24" s="392" t="s">
        <v>310</v>
      </c>
      <c r="C24" s="392" t="s">
        <v>327</v>
      </c>
      <c r="D24" s="398">
        <v>0</v>
      </c>
      <c r="E24" s="395">
        <v>0</v>
      </c>
      <c r="F24" s="395">
        <v>0</v>
      </c>
      <c r="G24" s="395">
        <v>0</v>
      </c>
      <c r="H24" s="395">
        <v>0</v>
      </c>
      <c r="I24" s="395">
        <v>0</v>
      </c>
      <c r="J24" s="395">
        <v>0</v>
      </c>
      <c r="K24" s="395">
        <v>0</v>
      </c>
      <c r="L24" s="395">
        <v>0</v>
      </c>
      <c r="M24" s="395">
        <v>0</v>
      </c>
      <c r="N24" s="395">
        <v>0</v>
      </c>
      <c r="O24" s="396">
        <v>0</v>
      </c>
    </row>
    <row r="25" spans="1:15" x14ac:dyDescent="0.2">
      <c r="A25" s="391" t="s">
        <v>331</v>
      </c>
      <c r="B25" s="392" t="s">
        <v>329</v>
      </c>
      <c r="C25" s="392" t="s">
        <v>330</v>
      </c>
      <c r="D25" s="399">
        <v>0</v>
      </c>
      <c r="E25" s="400">
        <v>0</v>
      </c>
      <c r="F25" s="400">
        <v>0</v>
      </c>
      <c r="G25" s="400">
        <v>0</v>
      </c>
      <c r="H25" s="400">
        <v>0</v>
      </c>
      <c r="I25" s="400">
        <v>0</v>
      </c>
      <c r="J25" s="400">
        <v>0</v>
      </c>
      <c r="K25" s="400">
        <v>0</v>
      </c>
      <c r="L25" s="400">
        <v>0</v>
      </c>
      <c r="M25" s="400">
        <v>0</v>
      </c>
      <c r="N25" s="400">
        <v>0</v>
      </c>
      <c r="O25" s="401">
        <v>0</v>
      </c>
    </row>
    <row r="26" spans="1:15" x14ac:dyDescent="0.2">
      <c r="A26" s="391" t="s">
        <v>333</v>
      </c>
      <c r="B26" s="392" t="s">
        <v>329</v>
      </c>
      <c r="C26" s="392" t="s">
        <v>332</v>
      </c>
      <c r="D26" s="398">
        <v>0</v>
      </c>
      <c r="E26" s="395">
        <v>0</v>
      </c>
      <c r="F26" s="395">
        <v>0</v>
      </c>
      <c r="G26" s="395">
        <v>0</v>
      </c>
      <c r="H26" s="395">
        <v>0</v>
      </c>
      <c r="I26" s="395">
        <v>0</v>
      </c>
      <c r="J26" s="395">
        <v>0</v>
      </c>
      <c r="K26" s="395">
        <v>0</v>
      </c>
      <c r="L26" s="395">
        <v>0</v>
      </c>
      <c r="M26" s="395">
        <v>0</v>
      </c>
      <c r="N26" s="395">
        <v>0</v>
      </c>
      <c r="O26" s="396">
        <v>0</v>
      </c>
    </row>
    <row r="27" spans="1:15" x14ac:dyDescent="0.2">
      <c r="A27" s="391" t="s">
        <v>335</v>
      </c>
      <c r="B27" s="392" t="s">
        <v>329</v>
      </c>
      <c r="C27" s="392" t="s">
        <v>334</v>
      </c>
      <c r="D27" s="398">
        <v>0</v>
      </c>
      <c r="E27" s="395">
        <v>0</v>
      </c>
      <c r="F27" s="395">
        <v>0</v>
      </c>
      <c r="G27" s="395">
        <v>0</v>
      </c>
      <c r="H27" s="395">
        <v>0</v>
      </c>
      <c r="I27" s="395">
        <v>0</v>
      </c>
      <c r="J27" s="395">
        <v>0</v>
      </c>
      <c r="K27" s="395">
        <v>0</v>
      </c>
      <c r="L27" s="395">
        <v>0</v>
      </c>
      <c r="M27" s="395">
        <v>0</v>
      </c>
      <c r="N27" s="395">
        <v>0</v>
      </c>
      <c r="O27" s="396">
        <v>0</v>
      </c>
    </row>
    <row r="28" spans="1:15" ht="12.75" customHeight="1" x14ac:dyDescent="0.2">
      <c r="A28" s="391" t="s">
        <v>337</v>
      </c>
      <c r="B28" s="392" t="s">
        <v>329</v>
      </c>
      <c r="C28" s="392" t="s">
        <v>336</v>
      </c>
      <c r="D28" s="398">
        <v>0</v>
      </c>
      <c r="E28" s="395">
        <v>0</v>
      </c>
      <c r="F28" s="395">
        <v>0</v>
      </c>
      <c r="G28" s="395">
        <v>0</v>
      </c>
      <c r="H28" s="395">
        <v>0</v>
      </c>
      <c r="I28" s="395">
        <v>0</v>
      </c>
      <c r="J28" s="395">
        <v>0</v>
      </c>
      <c r="K28" s="395">
        <v>0</v>
      </c>
      <c r="L28" s="395">
        <v>0</v>
      </c>
      <c r="M28" s="395">
        <v>0</v>
      </c>
      <c r="N28" s="395">
        <v>0</v>
      </c>
      <c r="O28" s="396">
        <v>0</v>
      </c>
    </row>
    <row r="29" spans="1:15" x14ac:dyDescent="0.2">
      <c r="A29" s="391" t="s">
        <v>338</v>
      </c>
      <c r="B29" s="392" t="s">
        <v>329</v>
      </c>
      <c r="C29" s="392" t="s">
        <v>329</v>
      </c>
      <c r="D29" s="398">
        <v>0</v>
      </c>
      <c r="E29" s="395">
        <v>0</v>
      </c>
      <c r="F29" s="395">
        <v>0</v>
      </c>
      <c r="G29" s="395">
        <v>0</v>
      </c>
      <c r="H29" s="395">
        <v>0</v>
      </c>
      <c r="I29" s="395">
        <v>0</v>
      </c>
      <c r="J29" s="395">
        <v>0</v>
      </c>
      <c r="K29" s="395">
        <v>0</v>
      </c>
      <c r="L29" s="395">
        <v>0</v>
      </c>
      <c r="M29" s="395">
        <v>0</v>
      </c>
      <c r="N29" s="395">
        <v>0</v>
      </c>
      <c r="O29" s="396">
        <v>0</v>
      </c>
    </row>
    <row r="30" spans="1:15" x14ac:dyDescent="0.2">
      <c r="A30" s="391" t="s">
        <v>340</v>
      </c>
      <c r="B30" s="392" t="s">
        <v>329</v>
      </c>
      <c r="C30" s="392" t="s">
        <v>339</v>
      </c>
      <c r="D30" s="398">
        <v>0</v>
      </c>
      <c r="E30" s="395">
        <v>0</v>
      </c>
      <c r="F30" s="395">
        <v>0</v>
      </c>
      <c r="G30" s="395">
        <v>0</v>
      </c>
      <c r="H30" s="395">
        <v>0</v>
      </c>
      <c r="I30" s="395">
        <v>0</v>
      </c>
      <c r="J30" s="395">
        <v>0</v>
      </c>
      <c r="K30" s="395">
        <v>0</v>
      </c>
      <c r="L30" s="395">
        <v>0</v>
      </c>
      <c r="M30" s="395">
        <v>0</v>
      </c>
      <c r="N30" s="395">
        <v>0</v>
      </c>
      <c r="O30" s="396">
        <v>0</v>
      </c>
    </row>
    <row r="31" spans="1:15" x14ac:dyDescent="0.2">
      <c r="A31" s="391" t="s">
        <v>342</v>
      </c>
      <c r="B31" s="392" t="s">
        <v>329</v>
      </c>
      <c r="C31" s="392" t="s">
        <v>341</v>
      </c>
      <c r="D31" s="398">
        <v>0</v>
      </c>
      <c r="E31" s="395">
        <v>0</v>
      </c>
      <c r="F31" s="395">
        <v>0</v>
      </c>
      <c r="G31" s="395">
        <v>0</v>
      </c>
      <c r="H31" s="395">
        <v>0</v>
      </c>
      <c r="I31" s="395">
        <v>0</v>
      </c>
      <c r="J31" s="395">
        <v>0</v>
      </c>
      <c r="K31" s="395">
        <v>0</v>
      </c>
      <c r="L31" s="395">
        <v>0</v>
      </c>
      <c r="M31" s="395">
        <v>0</v>
      </c>
      <c r="N31" s="395">
        <v>0</v>
      </c>
      <c r="O31" s="396">
        <v>0</v>
      </c>
    </row>
    <row r="32" spans="1:15" x14ac:dyDescent="0.2">
      <c r="A32" s="391" t="s">
        <v>344</v>
      </c>
      <c r="B32" s="392" t="s">
        <v>329</v>
      </c>
      <c r="C32" s="392" t="s">
        <v>343</v>
      </c>
      <c r="D32" s="398">
        <v>0</v>
      </c>
      <c r="E32" s="395">
        <v>0</v>
      </c>
      <c r="F32" s="395">
        <v>0</v>
      </c>
      <c r="G32" s="395">
        <v>0</v>
      </c>
      <c r="H32" s="395">
        <v>0</v>
      </c>
      <c r="I32" s="395">
        <v>0</v>
      </c>
      <c r="J32" s="395">
        <v>0</v>
      </c>
      <c r="K32" s="395">
        <v>0</v>
      </c>
      <c r="L32" s="395">
        <v>0</v>
      </c>
      <c r="M32" s="395">
        <v>0</v>
      </c>
      <c r="N32" s="395">
        <v>0</v>
      </c>
      <c r="O32" s="396">
        <v>0</v>
      </c>
    </row>
    <row r="33" spans="1:15" x14ac:dyDescent="0.2">
      <c r="A33" s="391" t="s">
        <v>346</v>
      </c>
      <c r="B33" s="392" t="s">
        <v>329</v>
      </c>
      <c r="C33" s="392" t="s">
        <v>345</v>
      </c>
      <c r="D33" s="398">
        <v>0</v>
      </c>
      <c r="E33" s="395">
        <v>0</v>
      </c>
      <c r="F33" s="395">
        <v>0</v>
      </c>
      <c r="G33" s="395">
        <v>0</v>
      </c>
      <c r="H33" s="395">
        <v>0</v>
      </c>
      <c r="I33" s="395">
        <v>0</v>
      </c>
      <c r="J33" s="395">
        <v>0</v>
      </c>
      <c r="K33" s="395">
        <v>0</v>
      </c>
      <c r="L33" s="395">
        <v>0</v>
      </c>
      <c r="M33" s="395">
        <v>0</v>
      </c>
      <c r="N33" s="395">
        <v>0</v>
      </c>
      <c r="O33" s="396">
        <v>0</v>
      </c>
    </row>
    <row r="34" spans="1:15" x14ac:dyDescent="0.2">
      <c r="A34" s="391" t="s">
        <v>348</v>
      </c>
      <c r="B34" s="392" t="s">
        <v>329</v>
      </c>
      <c r="C34" s="392" t="s">
        <v>347</v>
      </c>
      <c r="D34" s="398">
        <v>0</v>
      </c>
      <c r="E34" s="395">
        <v>0</v>
      </c>
      <c r="F34" s="395">
        <v>0</v>
      </c>
      <c r="G34" s="395">
        <v>0</v>
      </c>
      <c r="H34" s="395">
        <v>0</v>
      </c>
      <c r="I34" s="395">
        <v>0</v>
      </c>
      <c r="J34" s="395">
        <v>0</v>
      </c>
      <c r="K34" s="395">
        <v>0</v>
      </c>
      <c r="L34" s="395">
        <v>0</v>
      </c>
      <c r="M34" s="395">
        <v>0</v>
      </c>
      <c r="N34" s="395">
        <v>0</v>
      </c>
      <c r="O34" s="396">
        <v>0</v>
      </c>
    </row>
    <row r="35" spans="1:15" x14ac:dyDescent="0.2">
      <c r="A35" s="391" t="s">
        <v>350</v>
      </c>
      <c r="B35" s="392" t="s">
        <v>329</v>
      </c>
      <c r="C35" s="392" t="s">
        <v>349</v>
      </c>
      <c r="D35" s="398">
        <v>0</v>
      </c>
      <c r="E35" s="395">
        <v>0</v>
      </c>
      <c r="F35" s="395">
        <v>0</v>
      </c>
      <c r="G35" s="395">
        <v>0</v>
      </c>
      <c r="H35" s="395">
        <v>0</v>
      </c>
      <c r="I35" s="395">
        <v>0</v>
      </c>
      <c r="J35" s="395">
        <v>0</v>
      </c>
      <c r="K35" s="395">
        <v>0</v>
      </c>
      <c r="L35" s="395">
        <v>0</v>
      </c>
      <c r="M35" s="395">
        <v>0</v>
      </c>
      <c r="N35" s="395">
        <v>0</v>
      </c>
      <c r="O35" s="396">
        <v>0</v>
      </c>
    </row>
    <row r="36" spans="1:15" x14ac:dyDescent="0.2">
      <c r="A36" s="391" t="s">
        <v>352</v>
      </c>
      <c r="B36" s="392" t="s">
        <v>329</v>
      </c>
      <c r="C36" s="392" t="s">
        <v>351</v>
      </c>
      <c r="D36" s="398">
        <v>0</v>
      </c>
      <c r="E36" s="395">
        <v>0</v>
      </c>
      <c r="F36" s="395">
        <v>0</v>
      </c>
      <c r="G36" s="395">
        <v>0</v>
      </c>
      <c r="H36" s="395">
        <v>0</v>
      </c>
      <c r="I36" s="395">
        <v>0</v>
      </c>
      <c r="J36" s="395">
        <v>0</v>
      </c>
      <c r="K36" s="395">
        <v>0</v>
      </c>
      <c r="L36" s="395">
        <v>0</v>
      </c>
      <c r="M36" s="395">
        <v>0</v>
      </c>
      <c r="N36" s="395">
        <v>0</v>
      </c>
      <c r="O36" s="396">
        <v>0</v>
      </c>
    </row>
    <row r="37" spans="1:15" ht="12.75" customHeight="1" x14ac:dyDescent="0.2">
      <c r="A37" s="391" t="s">
        <v>354</v>
      </c>
      <c r="B37" s="392" t="s">
        <v>329</v>
      </c>
      <c r="C37" s="392" t="s">
        <v>353</v>
      </c>
      <c r="D37" s="399">
        <v>0</v>
      </c>
      <c r="E37" s="400">
        <v>0</v>
      </c>
      <c r="F37" s="400">
        <v>0</v>
      </c>
      <c r="G37" s="400">
        <v>0</v>
      </c>
      <c r="H37" s="400">
        <v>0</v>
      </c>
      <c r="I37" s="400">
        <v>0</v>
      </c>
      <c r="J37" s="400">
        <v>0</v>
      </c>
      <c r="K37" s="400">
        <v>0</v>
      </c>
      <c r="L37" s="400">
        <v>0</v>
      </c>
      <c r="M37" s="400">
        <v>0</v>
      </c>
      <c r="N37" s="400">
        <v>0</v>
      </c>
      <c r="O37" s="401">
        <v>0</v>
      </c>
    </row>
    <row r="38" spans="1:15" x14ac:dyDescent="0.2">
      <c r="A38" s="391" t="s">
        <v>356</v>
      </c>
      <c r="B38" s="392" t="s">
        <v>329</v>
      </c>
      <c r="C38" s="392" t="s">
        <v>355</v>
      </c>
      <c r="D38" s="398">
        <v>0</v>
      </c>
      <c r="E38" s="395">
        <v>0</v>
      </c>
      <c r="F38" s="395">
        <v>0</v>
      </c>
      <c r="G38" s="395">
        <v>0</v>
      </c>
      <c r="H38" s="395">
        <v>0</v>
      </c>
      <c r="I38" s="395">
        <v>0</v>
      </c>
      <c r="J38" s="395">
        <v>0</v>
      </c>
      <c r="K38" s="395">
        <v>0</v>
      </c>
      <c r="L38" s="395">
        <v>0</v>
      </c>
      <c r="M38" s="395">
        <v>0</v>
      </c>
      <c r="N38" s="395">
        <v>0</v>
      </c>
      <c r="O38" s="396">
        <v>0</v>
      </c>
    </row>
    <row r="39" spans="1:15" x14ac:dyDescent="0.2">
      <c r="A39" s="391" t="s">
        <v>358</v>
      </c>
      <c r="B39" s="392" t="s">
        <v>329</v>
      </c>
      <c r="C39" s="392" t="s">
        <v>357</v>
      </c>
      <c r="D39" s="398">
        <v>0</v>
      </c>
      <c r="E39" s="395">
        <v>0</v>
      </c>
      <c r="F39" s="395">
        <v>0</v>
      </c>
      <c r="G39" s="395">
        <v>0</v>
      </c>
      <c r="H39" s="395">
        <v>0</v>
      </c>
      <c r="I39" s="395">
        <v>0</v>
      </c>
      <c r="J39" s="395">
        <v>0</v>
      </c>
      <c r="K39" s="395">
        <v>0</v>
      </c>
      <c r="L39" s="395">
        <v>0</v>
      </c>
      <c r="M39" s="395">
        <v>0</v>
      </c>
      <c r="N39" s="395">
        <v>0</v>
      </c>
      <c r="O39" s="396">
        <v>0</v>
      </c>
    </row>
    <row r="40" spans="1:15" x14ac:dyDescent="0.2">
      <c r="A40" s="391" t="s">
        <v>360</v>
      </c>
      <c r="B40" s="392" t="s">
        <v>329</v>
      </c>
      <c r="C40" s="392" t="s">
        <v>359</v>
      </c>
      <c r="D40" s="398">
        <v>0</v>
      </c>
      <c r="E40" s="395">
        <v>0</v>
      </c>
      <c r="F40" s="395">
        <v>0</v>
      </c>
      <c r="G40" s="395">
        <v>0</v>
      </c>
      <c r="H40" s="395">
        <v>0</v>
      </c>
      <c r="I40" s="395">
        <v>0</v>
      </c>
      <c r="J40" s="395">
        <v>0</v>
      </c>
      <c r="K40" s="395">
        <v>0</v>
      </c>
      <c r="L40" s="395">
        <v>0</v>
      </c>
      <c r="M40" s="395">
        <v>0</v>
      </c>
      <c r="N40" s="395">
        <v>0</v>
      </c>
      <c r="O40" s="396">
        <v>0</v>
      </c>
    </row>
    <row r="41" spans="1:15" x14ac:dyDescent="0.2">
      <c r="A41" s="391" t="s">
        <v>362</v>
      </c>
      <c r="B41" s="392" t="s">
        <v>329</v>
      </c>
      <c r="C41" s="392" t="s">
        <v>361</v>
      </c>
      <c r="D41" s="398">
        <v>0</v>
      </c>
      <c r="E41" s="395">
        <v>0</v>
      </c>
      <c r="F41" s="395">
        <v>0</v>
      </c>
      <c r="G41" s="395">
        <v>0</v>
      </c>
      <c r="H41" s="395">
        <v>0</v>
      </c>
      <c r="I41" s="395">
        <v>0</v>
      </c>
      <c r="J41" s="395">
        <v>0</v>
      </c>
      <c r="K41" s="395">
        <v>0</v>
      </c>
      <c r="L41" s="395">
        <v>0</v>
      </c>
      <c r="M41" s="395">
        <v>0</v>
      </c>
      <c r="N41" s="395">
        <v>0</v>
      </c>
      <c r="O41" s="396">
        <v>0</v>
      </c>
    </row>
    <row r="42" spans="1:15" x14ac:dyDescent="0.2">
      <c r="A42" s="391" t="s">
        <v>364</v>
      </c>
      <c r="B42" s="392" t="s">
        <v>329</v>
      </c>
      <c r="C42" s="392" t="s">
        <v>363</v>
      </c>
      <c r="D42" s="398">
        <v>0</v>
      </c>
      <c r="E42" s="395">
        <v>0</v>
      </c>
      <c r="F42" s="395">
        <v>0</v>
      </c>
      <c r="G42" s="395">
        <v>0</v>
      </c>
      <c r="H42" s="395">
        <v>0</v>
      </c>
      <c r="I42" s="395">
        <v>0</v>
      </c>
      <c r="J42" s="395">
        <v>0</v>
      </c>
      <c r="K42" s="395">
        <v>0</v>
      </c>
      <c r="L42" s="395">
        <v>0</v>
      </c>
      <c r="M42" s="395">
        <v>0</v>
      </c>
      <c r="N42" s="395">
        <v>0</v>
      </c>
      <c r="O42" s="396">
        <v>0</v>
      </c>
    </row>
    <row r="43" spans="1:15" x14ac:dyDescent="0.2">
      <c r="A43" s="391" t="s">
        <v>366</v>
      </c>
      <c r="B43" s="392" t="s">
        <v>329</v>
      </c>
      <c r="C43" s="392" t="s">
        <v>365</v>
      </c>
      <c r="D43" s="399">
        <v>0</v>
      </c>
      <c r="E43" s="400">
        <v>0</v>
      </c>
      <c r="F43" s="400">
        <v>0</v>
      </c>
      <c r="G43" s="400">
        <v>0</v>
      </c>
      <c r="H43" s="400">
        <v>0</v>
      </c>
      <c r="I43" s="400">
        <v>0</v>
      </c>
      <c r="J43" s="400">
        <v>0</v>
      </c>
      <c r="K43" s="400">
        <v>0</v>
      </c>
      <c r="L43" s="400">
        <v>0</v>
      </c>
      <c r="M43" s="400">
        <v>0</v>
      </c>
      <c r="N43" s="400">
        <v>0</v>
      </c>
      <c r="O43" s="401">
        <v>0</v>
      </c>
    </row>
    <row r="44" spans="1:15" x14ac:dyDescent="0.2">
      <c r="A44" s="391" t="s">
        <v>368</v>
      </c>
      <c r="B44" s="392" t="s">
        <v>329</v>
      </c>
      <c r="C44" s="392" t="s">
        <v>367</v>
      </c>
      <c r="D44" s="398">
        <v>0</v>
      </c>
      <c r="E44" s="395">
        <v>0</v>
      </c>
      <c r="F44" s="395">
        <v>0</v>
      </c>
      <c r="G44" s="395">
        <v>0</v>
      </c>
      <c r="H44" s="395">
        <v>0</v>
      </c>
      <c r="I44" s="395">
        <v>0</v>
      </c>
      <c r="J44" s="395">
        <v>0</v>
      </c>
      <c r="K44" s="395">
        <v>0</v>
      </c>
      <c r="L44" s="395">
        <v>0</v>
      </c>
      <c r="M44" s="395">
        <v>0</v>
      </c>
      <c r="N44" s="395">
        <v>0</v>
      </c>
      <c r="O44" s="396">
        <v>0</v>
      </c>
    </row>
    <row r="45" spans="1:15" x14ac:dyDescent="0.2">
      <c r="A45" s="391" t="s">
        <v>370</v>
      </c>
      <c r="B45" s="392" t="s">
        <v>329</v>
      </c>
      <c r="C45" s="392" t="s">
        <v>369</v>
      </c>
      <c r="D45" s="398">
        <v>0</v>
      </c>
      <c r="E45" s="395">
        <v>0</v>
      </c>
      <c r="F45" s="395">
        <v>0</v>
      </c>
      <c r="G45" s="395">
        <v>0</v>
      </c>
      <c r="H45" s="395">
        <v>0</v>
      </c>
      <c r="I45" s="395">
        <v>0</v>
      </c>
      <c r="J45" s="395">
        <v>0</v>
      </c>
      <c r="K45" s="395">
        <v>0</v>
      </c>
      <c r="L45" s="395">
        <v>0</v>
      </c>
      <c r="M45" s="395">
        <v>0</v>
      </c>
      <c r="N45" s="395">
        <v>0</v>
      </c>
      <c r="O45" s="396">
        <v>0</v>
      </c>
    </row>
    <row r="46" spans="1:15" x14ac:dyDescent="0.2">
      <c r="A46" s="391" t="s">
        <v>372</v>
      </c>
      <c r="B46" s="392" t="s">
        <v>329</v>
      </c>
      <c r="C46" s="392" t="s">
        <v>371</v>
      </c>
      <c r="D46" s="398">
        <v>0</v>
      </c>
      <c r="E46" s="395">
        <v>0</v>
      </c>
      <c r="F46" s="395">
        <v>0</v>
      </c>
      <c r="G46" s="395">
        <v>0</v>
      </c>
      <c r="H46" s="395">
        <v>0</v>
      </c>
      <c r="I46" s="395">
        <v>0</v>
      </c>
      <c r="J46" s="395">
        <v>0</v>
      </c>
      <c r="K46" s="395">
        <v>0</v>
      </c>
      <c r="L46" s="395">
        <v>0</v>
      </c>
      <c r="M46" s="395">
        <v>0</v>
      </c>
      <c r="N46" s="395">
        <v>0</v>
      </c>
      <c r="O46" s="396">
        <v>0</v>
      </c>
    </row>
    <row r="47" spans="1:15" x14ac:dyDescent="0.2">
      <c r="A47" s="391" t="s">
        <v>374</v>
      </c>
      <c r="B47" s="392" t="s">
        <v>329</v>
      </c>
      <c r="C47" s="392" t="s">
        <v>373</v>
      </c>
      <c r="D47" s="398">
        <v>0</v>
      </c>
      <c r="E47" s="395">
        <v>0</v>
      </c>
      <c r="F47" s="395">
        <v>0</v>
      </c>
      <c r="G47" s="395">
        <v>0</v>
      </c>
      <c r="H47" s="395">
        <v>0</v>
      </c>
      <c r="I47" s="395">
        <v>0</v>
      </c>
      <c r="J47" s="395">
        <v>0</v>
      </c>
      <c r="K47" s="395">
        <v>0</v>
      </c>
      <c r="L47" s="395">
        <v>0</v>
      </c>
      <c r="M47" s="395">
        <v>0</v>
      </c>
      <c r="N47" s="395">
        <v>0</v>
      </c>
      <c r="O47" s="396">
        <v>0</v>
      </c>
    </row>
    <row r="48" spans="1:15" x14ac:dyDescent="0.2">
      <c r="A48" s="391" t="s">
        <v>376</v>
      </c>
      <c r="B48" s="392" t="s">
        <v>329</v>
      </c>
      <c r="C48" s="392" t="s">
        <v>375</v>
      </c>
      <c r="D48" s="398">
        <v>0</v>
      </c>
      <c r="E48" s="395">
        <v>0</v>
      </c>
      <c r="F48" s="395">
        <v>0</v>
      </c>
      <c r="G48" s="395">
        <v>0</v>
      </c>
      <c r="H48" s="395">
        <v>0</v>
      </c>
      <c r="I48" s="395">
        <v>0</v>
      </c>
      <c r="J48" s="395">
        <v>0</v>
      </c>
      <c r="K48" s="395">
        <v>0</v>
      </c>
      <c r="L48" s="395">
        <v>0</v>
      </c>
      <c r="M48" s="395">
        <v>0</v>
      </c>
      <c r="N48" s="395">
        <v>0</v>
      </c>
      <c r="O48" s="396">
        <v>0</v>
      </c>
    </row>
    <row r="49" spans="1:15" x14ac:dyDescent="0.2">
      <c r="A49" s="391" t="s">
        <v>378</v>
      </c>
      <c r="B49" s="392" t="s">
        <v>329</v>
      </c>
      <c r="C49" s="392" t="s">
        <v>377</v>
      </c>
      <c r="D49" s="398">
        <v>0</v>
      </c>
      <c r="E49" s="395">
        <v>0</v>
      </c>
      <c r="F49" s="395">
        <v>0</v>
      </c>
      <c r="G49" s="395">
        <v>0</v>
      </c>
      <c r="H49" s="395">
        <v>0</v>
      </c>
      <c r="I49" s="395">
        <v>0</v>
      </c>
      <c r="J49" s="395">
        <v>0</v>
      </c>
      <c r="K49" s="395">
        <v>0</v>
      </c>
      <c r="L49" s="395">
        <v>0</v>
      </c>
      <c r="M49" s="395">
        <v>0</v>
      </c>
      <c r="N49" s="395">
        <v>0</v>
      </c>
      <c r="O49" s="396">
        <v>0</v>
      </c>
    </row>
    <row r="50" spans="1:15" x14ac:dyDescent="0.2">
      <c r="A50" s="391" t="s">
        <v>380</v>
      </c>
      <c r="B50" s="392" t="s">
        <v>329</v>
      </c>
      <c r="C50" s="392" t="s">
        <v>379</v>
      </c>
      <c r="D50" s="398">
        <v>0</v>
      </c>
      <c r="E50" s="395">
        <v>0</v>
      </c>
      <c r="F50" s="395">
        <v>0</v>
      </c>
      <c r="G50" s="395">
        <v>0</v>
      </c>
      <c r="H50" s="395">
        <v>0</v>
      </c>
      <c r="I50" s="395">
        <v>0</v>
      </c>
      <c r="J50" s="395">
        <v>0</v>
      </c>
      <c r="K50" s="395">
        <v>0</v>
      </c>
      <c r="L50" s="395">
        <v>0</v>
      </c>
      <c r="M50" s="395">
        <v>0</v>
      </c>
      <c r="N50" s="395">
        <v>0</v>
      </c>
      <c r="O50" s="396">
        <v>0</v>
      </c>
    </row>
    <row r="51" spans="1:15" x14ac:dyDescent="0.2">
      <c r="A51" s="391" t="s">
        <v>382</v>
      </c>
      <c r="B51" s="392" t="s">
        <v>329</v>
      </c>
      <c r="C51" s="392" t="s">
        <v>381</v>
      </c>
      <c r="D51" s="398">
        <v>0</v>
      </c>
      <c r="E51" s="395">
        <v>0</v>
      </c>
      <c r="F51" s="395">
        <v>0</v>
      </c>
      <c r="G51" s="395">
        <v>0</v>
      </c>
      <c r="H51" s="395">
        <v>0</v>
      </c>
      <c r="I51" s="395">
        <v>0</v>
      </c>
      <c r="J51" s="395">
        <v>0</v>
      </c>
      <c r="K51" s="395">
        <v>0</v>
      </c>
      <c r="L51" s="395">
        <v>0</v>
      </c>
      <c r="M51" s="395">
        <v>0</v>
      </c>
      <c r="N51" s="395">
        <v>0</v>
      </c>
      <c r="O51" s="396">
        <v>0</v>
      </c>
    </row>
    <row r="52" spans="1:15" x14ac:dyDescent="0.2">
      <c r="A52" s="391" t="s">
        <v>384</v>
      </c>
      <c r="B52" s="392" t="s">
        <v>329</v>
      </c>
      <c r="C52" s="392" t="s">
        <v>383</v>
      </c>
      <c r="D52" s="398">
        <v>0</v>
      </c>
      <c r="E52" s="395">
        <v>0</v>
      </c>
      <c r="F52" s="395">
        <v>0</v>
      </c>
      <c r="G52" s="395">
        <v>0</v>
      </c>
      <c r="H52" s="395">
        <v>0</v>
      </c>
      <c r="I52" s="395">
        <v>0</v>
      </c>
      <c r="J52" s="395">
        <v>0</v>
      </c>
      <c r="K52" s="395">
        <v>0</v>
      </c>
      <c r="L52" s="395">
        <v>0</v>
      </c>
      <c r="M52" s="395">
        <v>0</v>
      </c>
      <c r="N52" s="395">
        <v>0</v>
      </c>
      <c r="O52" s="396">
        <v>0</v>
      </c>
    </row>
    <row r="53" spans="1:15" x14ac:dyDescent="0.2">
      <c r="A53" s="391" t="s">
        <v>386</v>
      </c>
      <c r="B53" s="392" t="s">
        <v>329</v>
      </c>
      <c r="C53" s="392" t="s">
        <v>385</v>
      </c>
      <c r="D53" s="398">
        <v>0</v>
      </c>
      <c r="E53" s="395">
        <v>0</v>
      </c>
      <c r="F53" s="395">
        <v>0</v>
      </c>
      <c r="G53" s="395">
        <v>0</v>
      </c>
      <c r="H53" s="395">
        <v>0</v>
      </c>
      <c r="I53" s="395">
        <v>0</v>
      </c>
      <c r="J53" s="395">
        <v>0</v>
      </c>
      <c r="K53" s="395">
        <v>0</v>
      </c>
      <c r="L53" s="395">
        <v>0</v>
      </c>
      <c r="M53" s="395">
        <v>0</v>
      </c>
      <c r="N53" s="395">
        <v>0</v>
      </c>
      <c r="O53" s="396">
        <v>0</v>
      </c>
    </row>
    <row r="54" spans="1:15" x14ac:dyDescent="0.2">
      <c r="A54" s="391" t="s">
        <v>388</v>
      </c>
      <c r="B54" s="392" t="s">
        <v>329</v>
      </c>
      <c r="C54" s="392" t="s">
        <v>387</v>
      </c>
      <c r="D54" s="398">
        <v>0</v>
      </c>
      <c r="E54" s="395">
        <v>0</v>
      </c>
      <c r="F54" s="395">
        <v>0</v>
      </c>
      <c r="G54" s="395">
        <v>0</v>
      </c>
      <c r="H54" s="395">
        <v>0</v>
      </c>
      <c r="I54" s="395">
        <v>0</v>
      </c>
      <c r="J54" s="395">
        <v>0</v>
      </c>
      <c r="K54" s="395">
        <v>0</v>
      </c>
      <c r="L54" s="395">
        <v>0</v>
      </c>
      <c r="M54" s="395">
        <v>0</v>
      </c>
      <c r="N54" s="395">
        <v>0</v>
      </c>
      <c r="O54" s="396">
        <v>0</v>
      </c>
    </row>
    <row r="55" spans="1:15" x14ac:dyDescent="0.2">
      <c r="A55" s="391" t="s">
        <v>390</v>
      </c>
      <c r="B55" s="392" t="s">
        <v>329</v>
      </c>
      <c r="C55" s="392" t="s">
        <v>389</v>
      </c>
      <c r="D55" s="398">
        <v>0</v>
      </c>
      <c r="E55" s="395">
        <v>0</v>
      </c>
      <c r="F55" s="395">
        <v>0</v>
      </c>
      <c r="G55" s="395">
        <v>0</v>
      </c>
      <c r="H55" s="395">
        <v>0</v>
      </c>
      <c r="I55" s="395">
        <v>0</v>
      </c>
      <c r="J55" s="395">
        <v>0</v>
      </c>
      <c r="K55" s="395">
        <v>0</v>
      </c>
      <c r="L55" s="395">
        <v>0</v>
      </c>
      <c r="M55" s="395">
        <v>0</v>
      </c>
      <c r="N55" s="395">
        <v>0</v>
      </c>
      <c r="O55" s="396">
        <v>0</v>
      </c>
    </row>
    <row r="56" spans="1:15" x14ac:dyDescent="0.2">
      <c r="A56" s="391" t="s">
        <v>392</v>
      </c>
      <c r="B56" s="392" t="s">
        <v>329</v>
      </c>
      <c r="C56" s="392" t="s">
        <v>391</v>
      </c>
      <c r="D56" s="398">
        <v>0</v>
      </c>
      <c r="E56" s="395">
        <v>0</v>
      </c>
      <c r="F56" s="395">
        <v>0</v>
      </c>
      <c r="G56" s="395">
        <v>0</v>
      </c>
      <c r="H56" s="395">
        <v>0</v>
      </c>
      <c r="I56" s="395">
        <v>0</v>
      </c>
      <c r="J56" s="395">
        <v>0</v>
      </c>
      <c r="K56" s="395">
        <v>0</v>
      </c>
      <c r="L56" s="395">
        <v>0</v>
      </c>
      <c r="M56" s="395">
        <v>0</v>
      </c>
      <c r="N56" s="395">
        <v>0</v>
      </c>
      <c r="O56" s="396">
        <v>0</v>
      </c>
    </row>
    <row r="57" spans="1:15" x14ac:dyDescent="0.2">
      <c r="A57" s="391" t="s">
        <v>394</v>
      </c>
      <c r="B57" s="392" t="s">
        <v>329</v>
      </c>
      <c r="C57" s="392" t="s">
        <v>393</v>
      </c>
      <c r="D57" s="398">
        <v>0</v>
      </c>
      <c r="E57" s="395">
        <v>0</v>
      </c>
      <c r="F57" s="395">
        <v>0</v>
      </c>
      <c r="G57" s="395">
        <v>0</v>
      </c>
      <c r="H57" s="395">
        <v>0</v>
      </c>
      <c r="I57" s="395">
        <v>0</v>
      </c>
      <c r="J57" s="395">
        <v>0</v>
      </c>
      <c r="K57" s="395">
        <v>0</v>
      </c>
      <c r="L57" s="395">
        <v>0</v>
      </c>
      <c r="M57" s="395">
        <v>0</v>
      </c>
      <c r="N57" s="395">
        <v>0</v>
      </c>
      <c r="O57" s="396">
        <v>0</v>
      </c>
    </row>
    <row r="58" spans="1:15" x14ac:dyDescent="0.2">
      <c r="A58" s="391" t="s">
        <v>397</v>
      </c>
      <c r="B58" s="392" t="s">
        <v>395</v>
      </c>
      <c r="C58" s="392" t="s">
        <v>396</v>
      </c>
      <c r="D58" s="398">
        <v>0</v>
      </c>
      <c r="E58" s="395">
        <v>0</v>
      </c>
      <c r="F58" s="395">
        <v>0</v>
      </c>
      <c r="G58" s="395">
        <v>0</v>
      </c>
      <c r="H58" s="395">
        <v>0</v>
      </c>
      <c r="I58" s="395">
        <v>0</v>
      </c>
      <c r="J58" s="395">
        <v>0</v>
      </c>
      <c r="K58" s="395">
        <v>0</v>
      </c>
      <c r="L58" s="395">
        <v>0</v>
      </c>
      <c r="M58" s="395">
        <v>0</v>
      </c>
      <c r="N58" s="395">
        <v>0</v>
      </c>
      <c r="O58" s="396">
        <v>0</v>
      </c>
    </row>
    <row r="59" spans="1:15" x14ac:dyDescent="0.2">
      <c r="A59" s="391" t="s">
        <v>399</v>
      </c>
      <c r="B59" s="392" t="s">
        <v>395</v>
      </c>
      <c r="C59" s="392" t="s">
        <v>398</v>
      </c>
      <c r="D59" s="398">
        <v>0</v>
      </c>
      <c r="E59" s="395">
        <v>0</v>
      </c>
      <c r="F59" s="395">
        <v>0</v>
      </c>
      <c r="G59" s="395">
        <v>0</v>
      </c>
      <c r="H59" s="395">
        <v>0</v>
      </c>
      <c r="I59" s="395">
        <v>0</v>
      </c>
      <c r="J59" s="395">
        <v>0</v>
      </c>
      <c r="K59" s="395">
        <v>0</v>
      </c>
      <c r="L59" s="395">
        <v>0</v>
      </c>
      <c r="M59" s="395">
        <v>0</v>
      </c>
      <c r="N59" s="395">
        <v>0</v>
      </c>
      <c r="O59" s="396">
        <v>0</v>
      </c>
    </row>
    <row r="60" spans="1:15" x14ac:dyDescent="0.2">
      <c r="A60" s="391" t="s">
        <v>401</v>
      </c>
      <c r="B60" s="392" t="s">
        <v>395</v>
      </c>
      <c r="C60" s="392" t="s">
        <v>400</v>
      </c>
      <c r="D60" s="398">
        <v>0</v>
      </c>
      <c r="E60" s="395">
        <v>0</v>
      </c>
      <c r="F60" s="395">
        <v>0</v>
      </c>
      <c r="G60" s="395">
        <v>0</v>
      </c>
      <c r="H60" s="395">
        <v>0</v>
      </c>
      <c r="I60" s="395">
        <v>0</v>
      </c>
      <c r="J60" s="395">
        <v>0</v>
      </c>
      <c r="K60" s="395">
        <v>0</v>
      </c>
      <c r="L60" s="395">
        <v>0</v>
      </c>
      <c r="M60" s="395">
        <v>0</v>
      </c>
      <c r="N60" s="395">
        <v>0</v>
      </c>
      <c r="O60" s="396">
        <v>0</v>
      </c>
    </row>
    <row r="61" spans="1:15" x14ac:dyDescent="0.2">
      <c r="A61" s="391" t="s">
        <v>403</v>
      </c>
      <c r="B61" s="392" t="s">
        <v>395</v>
      </c>
      <c r="C61" s="392" t="s">
        <v>402</v>
      </c>
      <c r="D61" s="398">
        <v>0</v>
      </c>
      <c r="E61" s="395">
        <v>0</v>
      </c>
      <c r="F61" s="395">
        <v>0</v>
      </c>
      <c r="G61" s="395">
        <v>0</v>
      </c>
      <c r="H61" s="395">
        <v>0</v>
      </c>
      <c r="I61" s="395">
        <v>0</v>
      </c>
      <c r="J61" s="395">
        <v>0</v>
      </c>
      <c r="K61" s="395">
        <v>0</v>
      </c>
      <c r="L61" s="395">
        <v>0</v>
      </c>
      <c r="M61" s="395">
        <v>0</v>
      </c>
      <c r="N61" s="395">
        <v>0</v>
      </c>
      <c r="O61" s="396">
        <v>0</v>
      </c>
    </row>
    <row r="62" spans="1:15" x14ac:dyDescent="0.2">
      <c r="A62" s="391" t="s">
        <v>405</v>
      </c>
      <c r="B62" s="392" t="s">
        <v>395</v>
      </c>
      <c r="C62" s="392" t="s">
        <v>404</v>
      </c>
      <c r="D62" s="398">
        <v>0</v>
      </c>
      <c r="E62" s="395">
        <v>0</v>
      </c>
      <c r="F62" s="395">
        <v>0</v>
      </c>
      <c r="G62" s="395">
        <v>0</v>
      </c>
      <c r="H62" s="395">
        <v>0</v>
      </c>
      <c r="I62" s="395">
        <v>0</v>
      </c>
      <c r="J62" s="395">
        <v>0</v>
      </c>
      <c r="K62" s="395">
        <v>0</v>
      </c>
      <c r="L62" s="395">
        <v>0</v>
      </c>
      <c r="M62" s="395">
        <v>0</v>
      </c>
      <c r="N62" s="395">
        <v>0</v>
      </c>
      <c r="O62" s="396">
        <v>0</v>
      </c>
    </row>
    <row r="63" spans="1:15" x14ac:dyDescent="0.2">
      <c r="A63" s="391" t="s">
        <v>407</v>
      </c>
      <c r="B63" s="392" t="s">
        <v>395</v>
      </c>
      <c r="C63" s="392" t="s">
        <v>406</v>
      </c>
      <c r="D63" s="398">
        <v>0</v>
      </c>
      <c r="E63" s="395">
        <v>0</v>
      </c>
      <c r="F63" s="395">
        <v>0</v>
      </c>
      <c r="G63" s="395">
        <v>0</v>
      </c>
      <c r="H63" s="395">
        <v>0</v>
      </c>
      <c r="I63" s="395">
        <v>0</v>
      </c>
      <c r="J63" s="395">
        <v>0</v>
      </c>
      <c r="K63" s="395">
        <v>0</v>
      </c>
      <c r="L63" s="395">
        <v>0</v>
      </c>
      <c r="M63" s="395">
        <v>0</v>
      </c>
      <c r="N63" s="395">
        <v>0</v>
      </c>
      <c r="O63" s="396">
        <v>0</v>
      </c>
    </row>
    <row r="64" spans="1:15" x14ac:dyDescent="0.2">
      <c r="A64" s="391" t="s">
        <v>409</v>
      </c>
      <c r="B64" s="392" t="s">
        <v>395</v>
      </c>
      <c r="C64" s="392" t="s">
        <v>408</v>
      </c>
      <c r="D64" s="398">
        <v>0</v>
      </c>
      <c r="E64" s="395">
        <v>0</v>
      </c>
      <c r="F64" s="395">
        <v>0</v>
      </c>
      <c r="G64" s="395">
        <v>0</v>
      </c>
      <c r="H64" s="395">
        <v>0</v>
      </c>
      <c r="I64" s="395">
        <v>0</v>
      </c>
      <c r="J64" s="395">
        <v>0</v>
      </c>
      <c r="K64" s="395">
        <v>0</v>
      </c>
      <c r="L64" s="395">
        <v>0</v>
      </c>
      <c r="M64" s="395">
        <v>0</v>
      </c>
      <c r="N64" s="395">
        <v>0</v>
      </c>
      <c r="O64" s="396">
        <v>0</v>
      </c>
    </row>
    <row r="65" spans="1:15" x14ac:dyDescent="0.2">
      <c r="A65" s="391" t="s">
        <v>411</v>
      </c>
      <c r="B65" s="392" t="s">
        <v>395</v>
      </c>
      <c r="C65" s="392" t="s">
        <v>410</v>
      </c>
      <c r="D65" s="398">
        <v>0</v>
      </c>
      <c r="E65" s="395">
        <v>0</v>
      </c>
      <c r="F65" s="395">
        <v>0</v>
      </c>
      <c r="G65" s="395">
        <v>0</v>
      </c>
      <c r="H65" s="395">
        <v>0</v>
      </c>
      <c r="I65" s="395">
        <v>0</v>
      </c>
      <c r="J65" s="395">
        <v>0</v>
      </c>
      <c r="K65" s="395">
        <v>0</v>
      </c>
      <c r="L65" s="395">
        <v>0</v>
      </c>
      <c r="M65" s="395">
        <v>0</v>
      </c>
      <c r="N65" s="395">
        <v>0</v>
      </c>
      <c r="O65" s="396">
        <v>0</v>
      </c>
    </row>
    <row r="66" spans="1:15" x14ac:dyDescent="0.2">
      <c r="A66" s="391" t="s">
        <v>413</v>
      </c>
      <c r="B66" s="392" t="s">
        <v>395</v>
      </c>
      <c r="C66" s="392" t="s">
        <v>412</v>
      </c>
      <c r="D66" s="398">
        <v>0</v>
      </c>
      <c r="E66" s="395">
        <v>0</v>
      </c>
      <c r="F66" s="395">
        <v>0</v>
      </c>
      <c r="G66" s="395">
        <v>0</v>
      </c>
      <c r="H66" s="395">
        <v>0</v>
      </c>
      <c r="I66" s="395">
        <v>0</v>
      </c>
      <c r="J66" s="395">
        <v>0</v>
      </c>
      <c r="K66" s="395">
        <v>0</v>
      </c>
      <c r="L66" s="395">
        <v>0</v>
      </c>
      <c r="M66" s="395">
        <v>0</v>
      </c>
      <c r="N66" s="395">
        <v>0</v>
      </c>
      <c r="O66" s="396">
        <v>0</v>
      </c>
    </row>
    <row r="67" spans="1:15" x14ac:dyDescent="0.2">
      <c r="A67" s="391" t="s">
        <v>415</v>
      </c>
      <c r="B67" s="392" t="s">
        <v>395</v>
      </c>
      <c r="C67" s="392" t="s">
        <v>414</v>
      </c>
      <c r="D67" s="398">
        <v>0</v>
      </c>
      <c r="E67" s="395">
        <v>0</v>
      </c>
      <c r="F67" s="395">
        <v>0</v>
      </c>
      <c r="G67" s="395">
        <v>0</v>
      </c>
      <c r="H67" s="395">
        <v>0</v>
      </c>
      <c r="I67" s="395">
        <v>0</v>
      </c>
      <c r="J67" s="395">
        <v>0</v>
      </c>
      <c r="K67" s="395">
        <v>0</v>
      </c>
      <c r="L67" s="395">
        <v>0</v>
      </c>
      <c r="M67" s="395">
        <v>0</v>
      </c>
      <c r="N67" s="395">
        <v>0</v>
      </c>
      <c r="O67" s="396">
        <v>0</v>
      </c>
    </row>
    <row r="68" spans="1:15" x14ac:dyDescent="0.2">
      <c r="A68" s="391" t="s">
        <v>417</v>
      </c>
      <c r="B68" s="392" t="s">
        <v>395</v>
      </c>
      <c r="C68" s="392" t="s">
        <v>416</v>
      </c>
      <c r="D68" s="398">
        <v>0</v>
      </c>
      <c r="E68" s="395">
        <v>0</v>
      </c>
      <c r="F68" s="395">
        <v>0</v>
      </c>
      <c r="G68" s="395">
        <v>0</v>
      </c>
      <c r="H68" s="395">
        <v>0</v>
      </c>
      <c r="I68" s="395">
        <v>0</v>
      </c>
      <c r="J68" s="395">
        <v>0</v>
      </c>
      <c r="K68" s="395">
        <v>0</v>
      </c>
      <c r="L68" s="395">
        <v>0</v>
      </c>
      <c r="M68" s="395">
        <v>0</v>
      </c>
      <c r="N68" s="395">
        <v>0</v>
      </c>
      <c r="O68" s="396">
        <v>0</v>
      </c>
    </row>
    <row r="69" spans="1:15" x14ac:dyDescent="0.2">
      <c r="A69" s="391" t="s">
        <v>419</v>
      </c>
      <c r="B69" s="392" t="s">
        <v>395</v>
      </c>
      <c r="C69" s="392" t="s">
        <v>418</v>
      </c>
      <c r="D69" s="398">
        <v>0</v>
      </c>
      <c r="E69" s="395">
        <v>0</v>
      </c>
      <c r="F69" s="395">
        <v>0</v>
      </c>
      <c r="G69" s="395">
        <v>0</v>
      </c>
      <c r="H69" s="395">
        <v>0</v>
      </c>
      <c r="I69" s="395">
        <v>0</v>
      </c>
      <c r="J69" s="395">
        <v>0</v>
      </c>
      <c r="K69" s="395">
        <v>0</v>
      </c>
      <c r="L69" s="395">
        <v>0</v>
      </c>
      <c r="M69" s="395">
        <v>0</v>
      </c>
      <c r="N69" s="395">
        <v>0</v>
      </c>
      <c r="O69" s="396">
        <v>0</v>
      </c>
    </row>
    <row r="70" spans="1:15" x14ac:dyDescent="0.2">
      <c r="A70" s="391" t="s">
        <v>421</v>
      </c>
      <c r="B70" s="392" t="s">
        <v>395</v>
      </c>
      <c r="C70" s="392" t="s">
        <v>420</v>
      </c>
      <c r="D70" s="398">
        <v>0</v>
      </c>
      <c r="E70" s="395">
        <v>0</v>
      </c>
      <c r="F70" s="395">
        <v>0</v>
      </c>
      <c r="G70" s="395">
        <v>0</v>
      </c>
      <c r="H70" s="395">
        <v>0</v>
      </c>
      <c r="I70" s="395">
        <v>0</v>
      </c>
      <c r="J70" s="395">
        <v>0</v>
      </c>
      <c r="K70" s="395">
        <v>0</v>
      </c>
      <c r="L70" s="395">
        <v>0</v>
      </c>
      <c r="M70" s="395">
        <v>0</v>
      </c>
      <c r="N70" s="395">
        <v>0</v>
      </c>
      <c r="O70" s="396">
        <v>0</v>
      </c>
    </row>
    <row r="71" spans="1:15" x14ac:dyDescent="0.2">
      <c r="A71" s="391" t="s">
        <v>423</v>
      </c>
      <c r="B71" s="392" t="s">
        <v>395</v>
      </c>
      <c r="C71" s="392" t="s">
        <v>422</v>
      </c>
      <c r="D71" s="398">
        <v>0</v>
      </c>
      <c r="E71" s="395">
        <v>0</v>
      </c>
      <c r="F71" s="395">
        <v>0</v>
      </c>
      <c r="G71" s="395">
        <v>0</v>
      </c>
      <c r="H71" s="395">
        <v>0</v>
      </c>
      <c r="I71" s="395">
        <v>0</v>
      </c>
      <c r="J71" s="395">
        <v>0</v>
      </c>
      <c r="K71" s="395">
        <v>0</v>
      </c>
      <c r="L71" s="395">
        <v>0</v>
      </c>
      <c r="M71" s="395">
        <v>0</v>
      </c>
      <c r="N71" s="395">
        <v>0</v>
      </c>
      <c r="O71" s="396">
        <v>0</v>
      </c>
    </row>
    <row r="72" spans="1:15" x14ac:dyDescent="0.2">
      <c r="A72" s="391" t="s">
        <v>425</v>
      </c>
      <c r="B72" s="392" t="s">
        <v>395</v>
      </c>
      <c r="C72" s="392" t="s">
        <v>424</v>
      </c>
      <c r="D72" s="398">
        <v>0</v>
      </c>
      <c r="E72" s="395">
        <v>0</v>
      </c>
      <c r="F72" s="395">
        <v>0</v>
      </c>
      <c r="G72" s="395">
        <v>0</v>
      </c>
      <c r="H72" s="395">
        <v>0</v>
      </c>
      <c r="I72" s="395">
        <v>0</v>
      </c>
      <c r="J72" s="395">
        <v>0</v>
      </c>
      <c r="K72" s="395">
        <v>0</v>
      </c>
      <c r="L72" s="395">
        <v>0</v>
      </c>
      <c r="M72" s="395">
        <v>0</v>
      </c>
      <c r="N72" s="395">
        <v>0</v>
      </c>
      <c r="O72" s="396">
        <v>0</v>
      </c>
    </row>
    <row r="73" spans="1:15" x14ac:dyDescent="0.2">
      <c r="A73" s="391" t="s">
        <v>427</v>
      </c>
      <c r="B73" s="392" t="s">
        <v>395</v>
      </c>
      <c r="C73" s="392" t="s">
        <v>426</v>
      </c>
      <c r="D73" s="398">
        <v>0</v>
      </c>
      <c r="E73" s="395">
        <v>0</v>
      </c>
      <c r="F73" s="395">
        <v>0</v>
      </c>
      <c r="G73" s="395">
        <v>0</v>
      </c>
      <c r="H73" s="395">
        <v>0</v>
      </c>
      <c r="I73" s="395">
        <v>0</v>
      </c>
      <c r="J73" s="395">
        <v>0</v>
      </c>
      <c r="K73" s="395">
        <v>0</v>
      </c>
      <c r="L73" s="395">
        <v>0</v>
      </c>
      <c r="M73" s="395">
        <v>0</v>
      </c>
      <c r="N73" s="395">
        <v>0</v>
      </c>
      <c r="O73" s="396">
        <v>0</v>
      </c>
    </row>
    <row r="74" spans="1:15" x14ac:dyDescent="0.2">
      <c r="A74" s="391" t="s">
        <v>430</v>
      </c>
      <c r="B74" s="392" t="s">
        <v>428</v>
      </c>
      <c r="C74" s="392" t="s">
        <v>429</v>
      </c>
      <c r="D74" s="398">
        <v>0</v>
      </c>
      <c r="E74" s="395">
        <v>0</v>
      </c>
      <c r="F74" s="395">
        <v>0</v>
      </c>
      <c r="G74" s="395">
        <v>0</v>
      </c>
      <c r="H74" s="395">
        <v>0</v>
      </c>
      <c r="I74" s="395">
        <v>0</v>
      </c>
      <c r="J74" s="395">
        <v>0</v>
      </c>
      <c r="K74" s="395">
        <v>0</v>
      </c>
      <c r="L74" s="395">
        <v>0</v>
      </c>
      <c r="M74" s="395">
        <v>0</v>
      </c>
      <c r="N74" s="395">
        <v>0</v>
      </c>
      <c r="O74" s="396">
        <v>0</v>
      </c>
    </row>
    <row r="75" spans="1:15" x14ac:dyDescent="0.2">
      <c r="A75" s="391" t="s">
        <v>432</v>
      </c>
      <c r="B75" s="392" t="s">
        <v>428</v>
      </c>
      <c r="C75" s="392" t="s">
        <v>431</v>
      </c>
      <c r="D75" s="398">
        <v>0</v>
      </c>
      <c r="E75" s="395">
        <v>0</v>
      </c>
      <c r="F75" s="395">
        <v>0</v>
      </c>
      <c r="G75" s="395">
        <v>0</v>
      </c>
      <c r="H75" s="395">
        <v>0</v>
      </c>
      <c r="I75" s="395">
        <v>0</v>
      </c>
      <c r="J75" s="395">
        <v>0</v>
      </c>
      <c r="K75" s="395">
        <v>0</v>
      </c>
      <c r="L75" s="395">
        <v>0</v>
      </c>
      <c r="M75" s="395">
        <v>0</v>
      </c>
      <c r="N75" s="395">
        <v>0</v>
      </c>
      <c r="O75" s="396">
        <v>0</v>
      </c>
    </row>
    <row r="76" spans="1:15" x14ac:dyDescent="0.2">
      <c r="A76" s="391" t="s">
        <v>434</v>
      </c>
      <c r="B76" s="392" t="s">
        <v>428</v>
      </c>
      <c r="C76" s="392" t="s">
        <v>433</v>
      </c>
      <c r="D76" s="398">
        <v>0</v>
      </c>
      <c r="E76" s="395">
        <v>0</v>
      </c>
      <c r="F76" s="395">
        <v>0</v>
      </c>
      <c r="G76" s="395">
        <v>0</v>
      </c>
      <c r="H76" s="395">
        <v>0</v>
      </c>
      <c r="I76" s="395">
        <v>0</v>
      </c>
      <c r="J76" s="395">
        <v>0</v>
      </c>
      <c r="K76" s="395">
        <v>0</v>
      </c>
      <c r="L76" s="395">
        <v>0</v>
      </c>
      <c r="M76" s="395">
        <v>0</v>
      </c>
      <c r="N76" s="395">
        <v>0</v>
      </c>
      <c r="O76" s="396">
        <v>0</v>
      </c>
    </row>
    <row r="77" spans="1:15" x14ac:dyDescent="0.2">
      <c r="A77" s="391" t="s">
        <v>436</v>
      </c>
      <c r="B77" s="392" t="s">
        <v>428</v>
      </c>
      <c r="C77" s="392" t="s">
        <v>435</v>
      </c>
      <c r="D77" s="398">
        <v>0</v>
      </c>
      <c r="E77" s="395">
        <v>0</v>
      </c>
      <c r="F77" s="395">
        <v>0</v>
      </c>
      <c r="G77" s="395">
        <v>0</v>
      </c>
      <c r="H77" s="395">
        <v>0</v>
      </c>
      <c r="I77" s="395">
        <v>0</v>
      </c>
      <c r="J77" s="395">
        <v>0</v>
      </c>
      <c r="K77" s="395">
        <v>0</v>
      </c>
      <c r="L77" s="395">
        <v>0</v>
      </c>
      <c r="M77" s="395">
        <v>0</v>
      </c>
      <c r="N77" s="395">
        <v>0</v>
      </c>
      <c r="O77" s="396">
        <v>0</v>
      </c>
    </row>
    <row r="78" spans="1:15" x14ac:dyDescent="0.2">
      <c r="A78" s="391" t="s">
        <v>438</v>
      </c>
      <c r="B78" s="392" t="s">
        <v>428</v>
      </c>
      <c r="C78" s="392" t="s">
        <v>437</v>
      </c>
      <c r="D78" s="398">
        <v>0</v>
      </c>
      <c r="E78" s="395">
        <v>0</v>
      </c>
      <c r="F78" s="395">
        <v>0</v>
      </c>
      <c r="G78" s="395">
        <v>0</v>
      </c>
      <c r="H78" s="395">
        <v>0</v>
      </c>
      <c r="I78" s="395">
        <v>0</v>
      </c>
      <c r="J78" s="395">
        <v>0</v>
      </c>
      <c r="K78" s="395">
        <v>0</v>
      </c>
      <c r="L78" s="395">
        <v>0</v>
      </c>
      <c r="M78" s="395">
        <v>0</v>
      </c>
      <c r="N78" s="395">
        <v>0</v>
      </c>
      <c r="O78" s="396">
        <v>0</v>
      </c>
    </row>
    <row r="79" spans="1:15" x14ac:dyDescent="0.2">
      <c r="A79" s="391" t="s">
        <v>440</v>
      </c>
      <c r="B79" s="392" t="s">
        <v>428</v>
      </c>
      <c r="C79" s="392" t="s">
        <v>439</v>
      </c>
      <c r="D79" s="398">
        <v>0</v>
      </c>
      <c r="E79" s="395">
        <v>0</v>
      </c>
      <c r="F79" s="395">
        <v>0</v>
      </c>
      <c r="G79" s="395">
        <v>0</v>
      </c>
      <c r="H79" s="395">
        <v>0</v>
      </c>
      <c r="I79" s="395">
        <v>0</v>
      </c>
      <c r="J79" s="395">
        <v>0</v>
      </c>
      <c r="K79" s="395">
        <v>0</v>
      </c>
      <c r="L79" s="395">
        <v>0</v>
      </c>
      <c r="M79" s="395">
        <v>0</v>
      </c>
      <c r="N79" s="395">
        <v>0</v>
      </c>
      <c r="O79" s="396">
        <v>0</v>
      </c>
    </row>
    <row r="80" spans="1:15" x14ac:dyDescent="0.2">
      <c r="A80" s="391" t="s">
        <v>442</v>
      </c>
      <c r="B80" s="392" t="s">
        <v>428</v>
      </c>
      <c r="C80" s="392" t="s">
        <v>441</v>
      </c>
      <c r="D80" s="398">
        <v>0</v>
      </c>
      <c r="E80" s="395">
        <v>0</v>
      </c>
      <c r="F80" s="395">
        <v>0</v>
      </c>
      <c r="G80" s="395">
        <v>0</v>
      </c>
      <c r="H80" s="395">
        <v>0</v>
      </c>
      <c r="I80" s="395">
        <v>0</v>
      </c>
      <c r="J80" s="395">
        <v>0</v>
      </c>
      <c r="K80" s="395">
        <v>0</v>
      </c>
      <c r="L80" s="395">
        <v>0</v>
      </c>
      <c r="M80" s="395">
        <v>0</v>
      </c>
      <c r="N80" s="395">
        <v>0</v>
      </c>
      <c r="O80" s="396">
        <v>0</v>
      </c>
    </row>
    <row r="81" spans="1:15" x14ac:dyDescent="0.2">
      <c r="A81" s="391" t="s">
        <v>444</v>
      </c>
      <c r="B81" s="392" t="s">
        <v>428</v>
      </c>
      <c r="C81" s="392" t="s">
        <v>443</v>
      </c>
      <c r="D81" s="398">
        <v>0</v>
      </c>
      <c r="E81" s="395">
        <v>0</v>
      </c>
      <c r="F81" s="395">
        <v>0</v>
      </c>
      <c r="G81" s="395">
        <v>0</v>
      </c>
      <c r="H81" s="395">
        <v>0</v>
      </c>
      <c r="I81" s="395">
        <v>0</v>
      </c>
      <c r="J81" s="395">
        <v>0</v>
      </c>
      <c r="K81" s="395">
        <v>0</v>
      </c>
      <c r="L81" s="395">
        <v>0</v>
      </c>
      <c r="M81" s="395">
        <v>0</v>
      </c>
      <c r="N81" s="395">
        <v>0</v>
      </c>
      <c r="O81" s="396">
        <v>0</v>
      </c>
    </row>
    <row r="82" spans="1:15" x14ac:dyDescent="0.2">
      <c r="A82" s="391" t="s">
        <v>445</v>
      </c>
      <c r="B82" s="392" t="s">
        <v>428</v>
      </c>
      <c r="C82" s="392" t="s">
        <v>428</v>
      </c>
      <c r="D82" s="398">
        <v>0</v>
      </c>
      <c r="E82" s="395">
        <v>0</v>
      </c>
      <c r="F82" s="395">
        <v>0</v>
      </c>
      <c r="G82" s="395">
        <v>0</v>
      </c>
      <c r="H82" s="395">
        <v>0</v>
      </c>
      <c r="I82" s="395">
        <v>0</v>
      </c>
      <c r="J82" s="395">
        <v>0</v>
      </c>
      <c r="K82" s="395">
        <v>0</v>
      </c>
      <c r="L82" s="395">
        <v>0</v>
      </c>
      <c r="M82" s="395">
        <v>0</v>
      </c>
      <c r="N82" s="395">
        <v>0</v>
      </c>
      <c r="O82" s="396">
        <v>0</v>
      </c>
    </row>
    <row r="83" spans="1:15" x14ac:dyDescent="0.2">
      <c r="A83" s="391" t="s">
        <v>447</v>
      </c>
      <c r="B83" s="392" t="s">
        <v>428</v>
      </c>
      <c r="C83" s="392" t="s">
        <v>446</v>
      </c>
      <c r="D83" s="398">
        <v>0</v>
      </c>
      <c r="E83" s="395">
        <v>0</v>
      </c>
      <c r="F83" s="395">
        <v>0</v>
      </c>
      <c r="G83" s="395">
        <v>0</v>
      </c>
      <c r="H83" s="395">
        <v>0</v>
      </c>
      <c r="I83" s="395">
        <v>0</v>
      </c>
      <c r="J83" s="395">
        <v>0</v>
      </c>
      <c r="K83" s="395">
        <v>0</v>
      </c>
      <c r="L83" s="395">
        <v>0</v>
      </c>
      <c r="M83" s="395">
        <v>0</v>
      </c>
      <c r="N83" s="395">
        <v>0</v>
      </c>
      <c r="O83" s="396">
        <v>0</v>
      </c>
    </row>
    <row r="84" spans="1:15" x14ac:dyDescent="0.2">
      <c r="A84" s="391" t="s">
        <v>449</v>
      </c>
      <c r="B84" s="392" t="s">
        <v>428</v>
      </c>
      <c r="C84" s="392" t="s">
        <v>448</v>
      </c>
      <c r="D84" s="398">
        <v>0</v>
      </c>
      <c r="E84" s="395">
        <v>0</v>
      </c>
      <c r="F84" s="395">
        <v>0</v>
      </c>
      <c r="G84" s="395">
        <v>0</v>
      </c>
      <c r="H84" s="395">
        <v>0</v>
      </c>
      <c r="I84" s="395">
        <v>0</v>
      </c>
      <c r="J84" s="395">
        <v>0</v>
      </c>
      <c r="K84" s="395">
        <v>0</v>
      </c>
      <c r="L84" s="395">
        <v>0</v>
      </c>
      <c r="M84" s="395">
        <v>0</v>
      </c>
      <c r="N84" s="395">
        <v>0</v>
      </c>
      <c r="O84" s="396">
        <v>0</v>
      </c>
    </row>
    <row r="85" spans="1:15" x14ac:dyDescent="0.2">
      <c r="A85" s="391" t="s">
        <v>451</v>
      </c>
      <c r="B85" s="392" t="s">
        <v>428</v>
      </c>
      <c r="C85" s="392" t="s">
        <v>450</v>
      </c>
      <c r="D85" s="398">
        <v>0</v>
      </c>
      <c r="E85" s="395">
        <v>0</v>
      </c>
      <c r="F85" s="395">
        <v>0</v>
      </c>
      <c r="G85" s="395">
        <v>0</v>
      </c>
      <c r="H85" s="395">
        <v>0</v>
      </c>
      <c r="I85" s="395">
        <v>0</v>
      </c>
      <c r="J85" s="395">
        <v>0</v>
      </c>
      <c r="K85" s="395">
        <v>0</v>
      </c>
      <c r="L85" s="395">
        <v>0</v>
      </c>
      <c r="M85" s="395">
        <v>0</v>
      </c>
      <c r="N85" s="395">
        <v>0</v>
      </c>
      <c r="O85" s="396">
        <v>0</v>
      </c>
    </row>
    <row r="86" spans="1:15" x14ac:dyDescent="0.2">
      <c r="A86" s="391" t="s">
        <v>453</v>
      </c>
      <c r="B86" s="392" t="s">
        <v>428</v>
      </c>
      <c r="C86" s="392" t="s">
        <v>452</v>
      </c>
      <c r="D86" s="398">
        <v>0</v>
      </c>
      <c r="E86" s="395">
        <v>0</v>
      </c>
      <c r="F86" s="395">
        <v>0</v>
      </c>
      <c r="G86" s="395">
        <v>0</v>
      </c>
      <c r="H86" s="395">
        <v>0</v>
      </c>
      <c r="I86" s="395">
        <v>0</v>
      </c>
      <c r="J86" s="395">
        <v>0</v>
      </c>
      <c r="K86" s="395">
        <v>0</v>
      </c>
      <c r="L86" s="395">
        <v>0</v>
      </c>
      <c r="M86" s="395">
        <v>0</v>
      </c>
      <c r="N86" s="395">
        <v>0</v>
      </c>
      <c r="O86" s="396">
        <v>0</v>
      </c>
    </row>
    <row r="87" spans="1:15" x14ac:dyDescent="0.2">
      <c r="A87" s="391" t="s">
        <v>455</v>
      </c>
      <c r="B87" s="392" t="s">
        <v>428</v>
      </c>
      <c r="C87" s="392" t="s">
        <v>454</v>
      </c>
      <c r="D87" s="398">
        <v>0</v>
      </c>
      <c r="E87" s="395">
        <v>0</v>
      </c>
      <c r="F87" s="395">
        <v>0</v>
      </c>
      <c r="G87" s="395">
        <v>0</v>
      </c>
      <c r="H87" s="395">
        <v>0</v>
      </c>
      <c r="I87" s="395">
        <v>0</v>
      </c>
      <c r="J87" s="395">
        <v>0</v>
      </c>
      <c r="K87" s="395">
        <v>0</v>
      </c>
      <c r="L87" s="395">
        <v>0</v>
      </c>
      <c r="M87" s="395">
        <v>0</v>
      </c>
      <c r="N87" s="395">
        <v>0</v>
      </c>
      <c r="O87" s="396">
        <v>0</v>
      </c>
    </row>
    <row r="88" spans="1:15" x14ac:dyDescent="0.2">
      <c r="A88" s="391" t="s">
        <v>457</v>
      </c>
      <c r="B88" s="392" t="s">
        <v>428</v>
      </c>
      <c r="C88" s="392" t="s">
        <v>456</v>
      </c>
      <c r="D88" s="398">
        <v>0</v>
      </c>
      <c r="E88" s="395">
        <v>0</v>
      </c>
      <c r="F88" s="395">
        <v>0</v>
      </c>
      <c r="G88" s="395">
        <v>0</v>
      </c>
      <c r="H88" s="395">
        <v>0</v>
      </c>
      <c r="I88" s="395">
        <v>0</v>
      </c>
      <c r="J88" s="395">
        <v>0</v>
      </c>
      <c r="K88" s="395">
        <v>0</v>
      </c>
      <c r="L88" s="395">
        <v>0</v>
      </c>
      <c r="M88" s="395">
        <v>0</v>
      </c>
      <c r="N88" s="395">
        <v>0</v>
      </c>
      <c r="O88" s="396">
        <v>0</v>
      </c>
    </row>
    <row r="89" spans="1:15" x14ac:dyDescent="0.2">
      <c r="A89" s="391" t="s">
        <v>459</v>
      </c>
      <c r="B89" s="392" t="s">
        <v>428</v>
      </c>
      <c r="C89" s="392" t="s">
        <v>458</v>
      </c>
      <c r="D89" s="398">
        <v>0</v>
      </c>
      <c r="E89" s="395">
        <v>0</v>
      </c>
      <c r="F89" s="395">
        <v>0</v>
      </c>
      <c r="G89" s="395">
        <v>0</v>
      </c>
      <c r="H89" s="395">
        <v>0</v>
      </c>
      <c r="I89" s="395">
        <v>0</v>
      </c>
      <c r="J89" s="395">
        <v>0</v>
      </c>
      <c r="K89" s="395">
        <v>0</v>
      </c>
      <c r="L89" s="395">
        <v>0</v>
      </c>
      <c r="M89" s="395">
        <v>0</v>
      </c>
      <c r="N89" s="395">
        <v>0</v>
      </c>
      <c r="O89" s="396">
        <v>0</v>
      </c>
    </row>
    <row r="90" spans="1:15" x14ac:dyDescent="0.2">
      <c r="A90" s="391" t="s">
        <v>461</v>
      </c>
      <c r="B90" s="392" t="s">
        <v>428</v>
      </c>
      <c r="C90" s="392" t="s">
        <v>460</v>
      </c>
      <c r="D90" s="398">
        <v>0</v>
      </c>
      <c r="E90" s="395">
        <v>0</v>
      </c>
      <c r="F90" s="395">
        <v>0</v>
      </c>
      <c r="G90" s="395">
        <v>0</v>
      </c>
      <c r="H90" s="395">
        <v>0</v>
      </c>
      <c r="I90" s="395">
        <v>0</v>
      </c>
      <c r="J90" s="395">
        <v>0</v>
      </c>
      <c r="K90" s="395">
        <v>0</v>
      </c>
      <c r="L90" s="395">
        <v>0</v>
      </c>
      <c r="M90" s="395">
        <v>0</v>
      </c>
      <c r="N90" s="395">
        <v>0</v>
      </c>
      <c r="O90" s="396">
        <v>0</v>
      </c>
    </row>
    <row r="91" spans="1:15" x14ac:dyDescent="0.2">
      <c r="A91" s="391" t="s">
        <v>463</v>
      </c>
      <c r="B91" s="392" t="s">
        <v>428</v>
      </c>
      <c r="C91" s="392" t="s">
        <v>462</v>
      </c>
      <c r="D91" s="398">
        <v>0</v>
      </c>
      <c r="E91" s="395">
        <v>0</v>
      </c>
      <c r="F91" s="395">
        <v>0</v>
      </c>
      <c r="G91" s="395">
        <v>0</v>
      </c>
      <c r="H91" s="395">
        <v>0</v>
      </c>
      <c r="I91" s="395">
        <v>0</v>
      </c>
      <c r="J91" s="395">
        <v>0</v>
      </c>
      <c r="K91" s="395">
        <v>0</v>
      </c>
      <c r="L91" s="395">
        <v>0</v>
      </c>
      <c r="M91" s="395">
        <v>0</v>
      </c>
      <c r="N91" s="395">
        <v>0</v>
      </c>
      <c r="O91" s="396">
        <v>0</v>
      </c>
    </row>
    <row r="92" spans="1:15" x14ac:dyDescent="0.2">
      <c r="A92" s="391" t="s">
        <v>465</v>
      </c>
      <c r="B92" s="392" t="s">
        <v>428</v>
      </c>
      <c r="C92" s="392" t="s">
        <v>464</v>
      </c>
      <c r="D92" s="398">
        <v>0</v>
      </c>
      <c r="E92" s="395">
        <v>0</v>
      </c>
      <c r="F92" s="395">
        <v>0</v>
      </c>
      <c r="G92" s="395">
        <v>0</v>
      </c>
      <c r="H92" s="395">
        <v>0</v>
      </c>
      <c r="I92" s="395">
        <v>0</v>
      </c>
      <c r="J92" s="395">
        <v>0</v>
      </c>
      <c r="K92" s="395">
        <v>0</v>
      </c>
      <c r="L92" s="395">
        <v>0</v>
      </c>
      <c r="M92" s="395">
        <v>0</v>
      </c>
      <c r="N92" s="395">
        <v>0</v>
      </c>
      <c r="O92" s="396">
        <v>0</v>
      </c>
    </row>
    <row r="93" spans="1:15" x14ac:dyDescent="0.2">
      <c r="A93" s="391" t="s">
        <v>467</v>
      </c>
      <c r="B93" s="392" t="s">
        <v>428</v>
      </c>
      <c r="C93" s="392" t="s">
        <v>466</v>
      </c>
      <c r="D93" s="398">
        <v>0</v>
      </c>
      <c r="E93" s="395">
        <v>0</v>
      </c>
      <c r="F93" s="395">
        <v>0</v>
      </c>
      <c r="G93" s="395">
        <v>0</v>
      </c>
      <c r="H93" s="395">
        <v>0</v>
      </c>
      <c r="I93" s="395">
        <v>0</v>
      </c>
      <c r="J93" s="395">
        <v>0</v>
      </c>
      <c r="K93" s="395">
        <v>0</v>
      </c>
      <c r="L93" s="395">
        <v>0</v>
      </c>
      <c r="M93" s="395">
        <v>0</v>
      </c>
      <c r="N93" s="395">
        <v>0</v>
      </c>
      <c r="O93" s="396">
        <v>0</v>
      </c>
    </row>
    <row r="94" spans="1:15" x14ac:dyDescent="0.2">
      <c r="A94" s="391" t="s">
        <v>469</v>
      </c>
      <c r="B94" s="392" t="s">
        <v>428</v>
      </c>
      <c r="C94" s="392" t="s">
        <v>468</v>
      </c>
      <c r="D94" s="398">
        <v>0</v>
      </c>
      <c r="E94" s="395">
        <v>0</v>
      </c>
      <c r="F94" s="395">
        <v>0</v>
      </c>
      <c r="G94" s="395">
        <v>0</v>
      </c>
      <c r="H94" s="395">
        <v>0</v>
      </c>
      <c r="I94" s="395">
        <v>0</v>
      </c>
      <c r="J94" s="395">
        <v>0</v>
      </c>
      <c r="K94" s="395">
        <v>0</v>
      </c>
      <c r="L94" s="395">
        <v>0</v>
      </c>
      <c r="M94" s="395">
        <v>0</v>
      </c>
      <c r="N94" s="395">
        <v>0</v>
      </c>
      <c r="O94" s="396">
        <v>0</v>
      </c>
    </row>
    <row r="95" spans="1:15" x14ac:dyDescent="0.2">
      <c r="A95" s="391" t="s">
        <v>471</v>
      </c>
      <c r="B95" s="392" t="s">
        <v>428</v>
      </c>
      <c r="C95" s="392" t="s">
        <v>470</v>
      </c>
      <c r="D95" s="398">
        <v>0</v>
      </c>
      <c r="E95" s="395">
        <v>0</v>
      </c>
      <c r="F95" s="395">
        <v>0</v>
      </c>
      <c r="G95" s="395">
        <v>0</v>
      </c>
      <c r="H95" s="395">
        <v>0</v>
      </c>
      <c r="I95" s="395">
        <v>0</v>
      </c>
      <c r="J95" s="395">
        <v>0</v>
      </c>
      <c r="K95" s="395">
        <v>0</v>
      </c>
      <c r="L95" s="395">
        <v>0</v>
      </c>
      <c r="M95" s="395">
        <v>0</v>
      </c>
      <c r="N95" s="395">
        <v>0</v>
      </c>
      <c r="O95" s="396">
        <v>0</v>
      </c>
    </row>
    <row r="96" spans="1:15" x14ac:dyDescent="0.2">
      <c r="A96" s="391" t="s">
        <v>474</v>
      </c>
      <c r="B96" s="392" t="s">
        <v>472</v>
      </c>
      <c r="C96" s="392" t="s">
        <v>473</v>
      </c>
      <c r="D96" s="398">
        <v>0</v>
      </c>
      <c r="E96" s="395">
        <v>0</v>
      </c>
      <c r="F96" s="395">
        <v>0</v>
      </c>
      <c r="G96" s="395">
        <v>0</v>
      </c>
      <c r="H96" s="395">
        <v>0</v>
      </c>
      <c r="I96" s="395">
        <v>0</v>
      </c>
      <c r="J96" s="395">
        <v>0</v>
      </c>
      <c r="K96" s="395">
        <v>0</v>
      </c>
      <c r="L96" s="395">
        <v>0</v>
      </c>
      <c r="M96" s="395">
        <v>0</v>
      </c>
      <c r="N96" s="395">
        <v>0</v>
      </c>
      <c r="O96" s="396">
        <v>0</v>
      </c>
    </row>
    <row r="97" spans="1:15" x14ac:dyDescent="0.2">
      <c r="A97" s="391" t="s">
        <v>475</v>
      </c>
      <c r="B97" s="392" t="s">
        <v>472</v>
      </c>
      <c r="C97" s="392" t="s">
        <v>402</v>
      </c>
      <c r="D97" s="398">
        <v>0</v>
      </c>
      <c r="E97" s="395">
        <v>0</v>
      </c>
      <c r="F97" s="395">
        <v>0</v>
      </c>
      <c r="G97" s="395">
        <v>0</v>
      </c>
      <c r="H97" s="395">
        <v>0</v>
      </c>
      <c r="I97" s="395">
        <v>0</v>
      </c>
      <c r="J97" s="395">
        <v>0</v>
      </c>
      <c r="K97" s="395">
        <v>0</v>
      </c>
      <c r="L97" s="395">
        <v>0</v>
      </c>
      <c r="M97" s="395">
        <v>0</v>
      </c>
      <c r="N97" s="395">
        <v>0</v>
      </c>
      <c r="O97" s="396">
        <v>0</v>
      </c>
    </row>
    <row r="98" spans="1:15" x14ac:dyDescent="0.2">
      <c r="A98" s="391" t="s">
        <v>477</v>
      </c>
      <c r="B98" s="392" t="s">
        <v>472</v>
      </c>
      <c r="C98" s="392" t="s">
        <v>476</v>
      </c>
      <c r="D98" s="398">
        <v>0</v>
      </c>
      <c r="E98" s="395">
        <v>0</v>
      </c>
      <c r="F98" s="395">
        <v>0</v>
      </c>
      <c r="G98" s="395">
        <v>0</v>
      </c>
      <c r="H98" s="395">
        <v>0</v>
      </c>
      <c r="I98" s="395">
        <v>0</v>
      </c>
      <c r="J98" s="395">
        <v>0</v>
      </c>
      <c r="K98" s="395">
        <v>0</v>
      </c>
      <c r="L98" s="395">
        <v>0</v>
      </c>
      <c r="M98" s="395">
        <v>0</v>
      </c>
      <c r="N98" s="395">
        <v>0</v>
      </c>
      <c r="O98" s="396">
        <v>0</v>
      </c>
    </row>
    <row r="99" spans="1:15" x14ac:dyDescent="0.2">
      <c r="A99" s="391" t="s">
        <v>479</v>
      </c>
      <c r="B99" s="392" t="s">
        <v>472</v>
      </c>
      <c r="C99" s="392" t="s">
        <v>478</v>
      </c>
      <c r="D99" s="398">
        <v>0</v>
      </c>
      <c r="E99" s="395">
        <v>0</v>
      </c>
      <c r="F99" s="395">
        <v>0</v>
      </c>
      <c r="G99" s="395">
        <v>0</v>
      </c>
      <c r="H99" s="395">
        <v>0</v>
      </c>
      <c r="I99" s="395">
        <v>0</v>
      </c>
      <c r="J99" s="395">
        <v>0</v>
      </c>
      <c r="K99" s="395">
        <v>0</v>
      </c>
      <c r="L99" s="395">
        <v>0</v>
      </c>
      <c r="M99" s="395">
        <v>0</v>
      </c>
      <c r="N99" s="395">
        <v>0</v>
      </c>
      <c r="O99" s="396">
        <v>0</v>
      </c>
    </row>
    <row r="100" spans="1:15" x14ac:dyDescent="0.2">
      <c r="A100" s="391" t="s">
        <v>481</v>
      </c>
      <c r="B100" s="392" t="s">
        <v>472</v>
      </c>
      <c r="C100" s="392" t="s">
        <v>480</v>
      </c>
      <c r="D100" s="398">
        <v>0</v>
      </c>
      <c r="E100" s="395">
        <v>0</v>
      </c>
      <c r="F100" s="395">
        <v>0</v>
      </c>
      <c r="G100" s="395">
        <v>0</v>
      </c>
      <c r="H100" s="395">
        <v>0</v>
      </c>
      <c r="I100" s="395">
        <v>0</v>
      </c>
      <c r="J100" s="395">
        <v>0</v>
      </c>
      <c r="K100" s="395">
        <v>0</v>
      </c>
      <c r="L100" s="395">
        <v>0</v>
      </c>
      <c r="M100" s="395">
        <v>0</v>
      </c>
      <c r="N100" s="395">
        <v>0</v>
      </c>
      <c r="O100" s="396">
        <v>0</v>
      </c>
    </row>
    <row r="101" spans="1:15" x14ac:dyDescent="0.2">
      <c r="A101" s="391" t="s">
        <v>483</v>
      </c>
      <c r="B101" s="392" t="s">
        <v>472</v>
      </c>
      <c r="C101" s="392" t="s">
        <v>482</v>
      </c>
      <c r="D101" s="398">
        <v>0</v>
      </c>
      <c r="E101" s="395">
        <v>0</v>
      </c>
      <c r="F101" s="395">
        <v>0</v>
      </c>
      <c r="G101" s="395">
        <v>0</v>
      </c>
      <c r="H101" s="395">
        <v>0</v>
      </c>
      <c r="I101" s="395">
        <v>0</v>
      </c>
      <c r="J101" s="395">
        <v>0</v>
      </c>
      <c r="K101" s="395">
        <v>0</v>
      </c>
      <c r="L101" s="395">
        <v>0</v>
      </c>
      <c r="M101" s="395">
        <v>0</v>
      </c>
      <c r="N101" s="395">
        <v>0</v>
      </c>
      <c r="O101" s="396">
        <v>0</v>
      </c>
    </row>
    <row r="102" spans="1:15" x14ac:dyDescent="0.2">
      <c r="A102" s="391" t="s">
        <v>485</v>
      </c>
      <c r="B102" s="392" t="s">
        <v>472</v>
      </c>
      <c r="C102" s="392" t="s">
        <v>484</v>
      </c>
      <c r="D102" s="398">
        <v>0</v>
      </c>
      <c r="E102" s="395">
        <v>0</v>
      </c>
      <c r="F102" s="395">
        <v>0</v>
      </c>
      <c r="G102" s="395">
        <v>0</v>
      </c>
      <c r="H102" s="395">
        <v>0</v>
      </c>
      <c r="I102" s="395">
        <v>0</v>
      </c>
      <c r="J102" s="395">
        <v>0</v>
      </c>
      <c r="K102" s="395">
        <v>0</v>
      </c>
      <c r="L102" s="395">
        <v>0</v>
      </c>
      <c r="M102" s="395">
        <v>0</v>
      </c>
      <c r="N102" s="395">
        <v>0</v>
      </c>
      <c r="O102" s="396">
        <v>0</v>
      </c>
    </row>
    <row r="103" spans="1:15" x14ac:dyDescent="0.2">
      <c r="A103" s="391" t="s">
        <v>487</v>
      </c>
      <c r="B103" s="392" t="s">
        <v>472</v>
      </c>
      <c r="C103" s="392" t="s">
        <v>486</v>
      </c>
      <c r="D103" s="398">
        <v>0</v>
      </c>
      <c r="E103" s="395">
        <v>0</v>
      </c>
      <c r="F103" s="395">
        <v>0</v>
      </c>
      <c r="G103" s="395">
        <v>0</v>
      </c>
      <c r="H103" s="395">
        <v>0</v>
      </c>
      <c r="I103" s="395">
        <v>0</v>
      </c>
      <c r="J103" s="395">
        <v>0</v>
      </c>
      <c r="K103" s="395">
        <v>0</v>
      </c>
      <c r="L103" s="395">
        <v>0</v>
      </c>
      <c r="M103" s="395">
        <v>0</v>
      </c>
      <c r="N103" s="395">
        <v>0</v>
      </c>
      <c r="O103" s="396">
        <v>0</v>
      </c>
    </row>
    <row r="104" spans="1:15" x14ac:dyDescent="0.2">
      <c r="A104" s="391" t="s">
        <v>489</v>
      </c>
      <c r="B104" s="392" t="s">
        <v>472</v>
      </c>
      <c r="C104" s="392" t="s">
        <v>488</v>
      </c>
      <c r="D104" s="398">
        <v>0</v>
      </c>
      <c r="E104" s="395">
        <v>0</v>
      </c>
      <c r="F104" s="395">
        <v>0</v>
      </c>
      <c r="G104" s="395">
        <v>0</v>
      </c>
      <c r="H104" s="395">
        <v>0</v>
      </c>
      <c r="I104" s="395">
        <v>0</v>
      </c>
      <c r="J104" s="395">
        <v>0</v>
      </c>
      <c r="K104" s="395">
        <v>0</v>
      </c>
      <c r="L104" s="395">
        <v>0</v>
      </c>
      <c r="M104" s="395">
        <v>0</v>
      </c>
      <c r="N104" s="395">
        <v>0</v>
      </c>
      <c r="O104" s="396">
        <v>0</v>
      </c>
    </row>
    <row r="105" spans="1:15" x14ac:dyDescent="0.2">
      <c r="A105" s="391" t="s">
        <v>491</v>
      </c>
      <c r="B105" s="392" t="s">
        <v>472</v>
      </c>
      <c r="C105" s="392" t="s">
        <v>490</v>
      </c>
      <c r="D105" s="398">
        <v>0</v>
      </c>
      <c r="E105" s="395">
        <v>0</v>
      </c>
      <c r="F105" s="395">
        <v>0</v>
      </c>
      <c r="G105" s="395">
        <v>0</v>
      </c>
      <c r="H105" s="395">
        <v>0</v>
      </c>
      <c r="I105" s="395">
        <v>0</v>
      </c>
      <c r="J105" s="395">
        <v>0</v>
      </c>
      <c r="K105" s="395">
        <v>0</v>
      </c>
      <c r="L105" s="395">
        <v>0</v>
      </c>
      <c r="M105" s="395">
        <v>0</v>
      </c>
      <c r="N105" s="395">
        <v>0</v>
      </c>
      <c r="O105" s="396">
        <v>0</v>
      </c>
    </row>
    <row r="106" spans="1:15" x14ac:dyDescent="0.2">
      <c r="A106" s="391" t="s">
        <v>493</v>
      </c>
      <c r="B106" s="392" t="s">
        <v>472</v>
      </c>
      <c r="C106" s="392" t="s">
        <v>492</v>
      </c>
      <c r="D106" s="398">
        <v>0</v>
      </c>
      <c r="E106" s="395">
        <v>0</v>
      </c>
      <c r="F106" s="395">
        <v>0</v>
      </c>
      <c r="G106" s="395">
        <v>0</v>
      </c>
      <c r="H106" s="395">
        <v>0</v>
      </c>
      <c r="I106" s="395">
        <v>0</v>
      </c>
      <c r="J106" s="395">
        <v>0</v>
      </c>
      <c r="K106" s="395">
        <v>0</v>
      </c>
      <c r="L106" s="395">
        <v>0</v>
      </c>
      <c r="M106" s="395">
        <v>0</v>
      </c>
      <c r="N106" s="395">
        <v>0</v>
      </c>
      <c r="O106" s="396">
        <v>0</v>
      </c>
    </row>
    <row r="107" spans="1:15" x14ac:dyDescent="0.2">
      <c r="A107" s="391" t="s">
        <v>495</v>
      </c>
      <c r="B107" s="392" t="s">
        <v>472</v>
      </c>
      <c r="C107" s="392" t="s">
        <v>494</v>
      </c>
      <c r="D107" s="398">
        <v>0</v>
      </c>
      <c r="E107" s="395">
        <v>0</v>
      </c>
      <c r="F107" s="395">
        <v>0</v>
      </c>
      <c r="G107" s="395">
        <v>0</v>
      </c>
      <c r="H107" s="395">
        <v>0</v>
      </c>
      <c r="I107" s="395">
        <v>0</v>
      </c>
      <c r="J107" s="395">
        <v>0</v>
      </c>
      <c r="K107" s="395">
        <v>0</v>
      </c>
      <c r="L107" s="395">
        <v>0</v>
      </c>
      <c r="M107" s="395">
        <v>0</v>
      </c>
      <c r="N107" s="395">
        <v>0</v>
      </c>
      <c r="O107" s="396">
        <v>0</v>
      </c>
    </row>
    <row r="108" spans="1:15" x14ac:dyDescent="0.2">
      <c r="A108" s="391" t="s">
        <v>497</v>
      </c>
      <c r="B108" s="392" t="s">
        <v>472</v>
      </c>
      <c r="C108" s="392" t="s">
        <v>496</v>
      </c>
      <c r="D108" s="398">
        <v>0</v>
      </c>
      <c r="E108" s="395">
        <v>0</v>
      </c>
      <c r="F108" s="395">
        <v>0</v>
      </c>
      <c r="G108" s="395">
        <v>0</v>
      </c>
      <c r="H108" s="395">
        <v>0</v>
      </c>
      <c r="I108" s="395">
        <v>0</v>
      </c>
      <c r="J108" s="395">
        <v>0</v>
      </c>
      <c r="K108" s="395">
        <v>0</v>
      </c>
      <c r="L108" s="395">
        <v>0</v>
      </c>
      <c r="M108" s="395">
        <v>0</v>
      </c>
      <c r="N108" s="395">
        <v>0</v>
      </c>
      <c r="O108" s="396">
        <v>0</v>
      </c>
    </row>
    <row r="109" spans="1:15" x14ac:dyDescent="0.2">
      <c r="A109" s="391" t="s">
        <v>499</v>
      </c>
      <c r="B109" s="392" t="s">
        <v>472</v>
      </c>
      <c r="C109" s="392" t="s">
        <v>498</v>
      </c>
      <c r="D109" s="398">
        <v>0</v>
      </c>
      <c r="E109" s="395">
        <v>0</v>
      </c>
      <c r="F109" s="395">
        <v>0</v>
      </c>
      <c r="G109" s="395">
        <v>0</v>
      </c>
      <c r="H109" s="395">
        <v>0</v>
      </c>
      <c r="I109" s="395">
        <v>0</v>
      </c>
      <c r="J109" s="395">
        <v>0</v>
      </c>
      <c r="K109" s="395">
        <v>0</v>
      </c>
      <c r="L109" s="395">
        <v>0</v>
      </c>
      <c r="M109" s="395">
        <v>0</v>
      </c>
      <c r="N109" s="395">
        <v>0</v>
      </c>
      <c r="O109" s="396">
        <v>0</v>
      </c>
    </row>
    <row r="110" spans="1:15" x14ac:dyDescent="0.2">
      <c r="A110" s="391" t="s">
        <v>501</v>
      </c>
      <c r="B110" s="392" t="s">
        <v>472</v>
      </c>
      <c r="C110" s="392" t="s">
        <v>500</v>
      </c>
      <c r="D110" s="398">
        <v>0</v>
      </c>
      <c r="E110" s="395">
        <v>0</v>
      </c>
      <c r="F110" s="395">
        <v>0</v>
      </c>
      <c r="G110" s="395">
        <v>0</v>
      </c>
      <c r="H110" s="395">
        <v>0</v>
      </c>
      <c r="I110" s="395">
        <v>0</v>
      </c>
      <c r="J110" s="395">
        <v>0</v>
      </c>
      <c r="K110" s="395">
        <v>0</v>
      </c>
      <c r="L110" s="395">
        <v>0</v>
      </c>
      <c r="M110" s="395">
        <v>0</v>
      </c>
      <c r="N110" s="395">
        <v>0</v>
      </c>
      <c r="O110" s="396">
        <v>0</v>
      </c>
    </row>
    <row r="111" spans="1:15" x14ac:dyDescent="0.2">
      <c r="A111" s="391" t="s">
        <v>503</v>
      </c>
      <c r="B111" s="392" t="s">
        <v>472</v>
      </c>
      <c r="C111" s="392" t="s">
        <v>502</v>
      </c>
      <c r="D111" s="398">
        <v>0</v>
      </c>
      <c r="E111" s="395">
        <v>0</v>
      </c>
      <c r="F111" s="395">
        <v>0</v>
      </c>
      <c r="G111" s="395">
        <v>0</v>
      </c>
      <c r="H111" s="395">
        <v>0</v>
      </c>
      <c r="I111" s="395">
        <v>0</v>
      </c>
      <c r="J111" s="395">
        <v>0</v>
      </c>
      <c r="K111" s="395">
        <v>0</v>
      </c>
      <c r="L111" s="395">
        <v>0</v>
      </c>
      <c r="M111" s="395">
        <v>0</v>
      </c>
      <c r="N111" s="395">
        <v>0</v>
      </c>
      <c r="O111" s="396">
        <v>0</v>
      </c>
    </row>
    <row r="112" spans="1:15" x14ac:dyDescent="0.2">
      <c r="A112" s="391" t="s">
        <v>505</v>
      </c>
      <c r="B112" s="392" t="s">
        <v>472</v>
      </c>
      <c r="C112" s="392" t="s">
        <v>504</v>
      </c>
      <c r="D112" s="398">
        <v>0</v>
      </c>
      <c r="E112" s="395">
        <v>0</v>
      </c>
      <c r="F112" s="395">
        <v>0</v>
      </c>
      <c r="G112" s="395">
        <v>0</v>
      </c>
      <c r="H112" s="395">
        <v>0</v>
      </c>
      <c r="I112" s="395">
        <v>0</v>
      </c>
      <c r="J112" s="395">
        <v>0</v>
      </c>
      <c r="K112" s="395">
        <v>0</v>
      </c>
      <c r="L112" s="395">
        <v>0</v>
      </c>
      <c r="M112" s="395">
        <v>0</v>
      </c>
      <c r="N112" s="395">
        <v>0</v>
      </c>
      <c r="O112" s="396">
        <v>0</v>
      </c>
    </row>
    <row r="113" spans="1:15" x14ac:dyDescent="0.2">
      <c r="A113" s="391" t="s">
        <v>507</v>
      </c>
      <c r="B113" s="392" t="s">
        <v>472</v>
      </c>
      <c r="C113" s="392" t="s">
        <v>506</v>
      </c>
      <c r="D113" s="398">
        <v>0</v>
      </c>
      <c r="E113" s="395">
        <v>0</v>
      </c>
      <c r="F113" s="395">
        <v>0</v>
      </c>
      <c r="G113" s="395">
        <v>0</v>
      </c>
      <c r="H113" s="395">
        <v>0</v>
      </c>
      <c r="I113" s="395">
        <v>0</v>
      </c>
      <c r="J113" s="395">
        <v>0</v>
      </c>
      <c r="K113" s="395">
        <v>0</v>
      </c>
      <c r="L113" s="395">
        <v>0</v>
      </c>
      <c r="M113" s="395">
        <v>0</v>
      </c>
      <c r="N113" s="395">
        <v>0</v>
      </c>
      <c r="O113" s="396">
        <v>0</v>
      </c>
    </row>
    <row r="114" spans="1:15" x14ac:dyDescent="0.2">
      <c r="A114" s="391" t="s">
        <v>509</v>
      </c>
      <c r="B114" s="392" t="s">
        <v>472</v>
      </c>
      <c r="C114" s="392" t="s">
        <v>508</v>
      </c>
      <c r="D114" s="398">
        <v>0</v>
      </c>
      <c r="E114" s="395">
        <v>0</v>
      </c>
      <c r="F114" s="395">
        <v>0</v>
      </c>
      <c r="G114" s="395">
        <v>0</v>
      </c>
      <c r="H114" s="395">
        <v>0</v>
      </c>
      <c r="I114" s="395">
        <v>0</v>
      </c>
      <c r="J114" s="395">
        <v>0</v>
      </c>
      <c r="K114" s="395">
        <v>0</v>
      </c>
      <c r="L114" s="395">
        <v>0</v>
      </c>
      <c r="M114" s="395">
        <v>0</v>
      </c>
      <c r="N114" s="395">
        <v>0</v>
      </c>
      <c r="O114" s="396">
        <v>0</v>
      </c>
    </row>
    <row r="115" spans="1:15" x14ac:dyDescent="0.2">
      <c r="A115" s="391" t="s">
        <v>511</v>
      </c>
      <c r="B115" s="392" t="s">
        <v>472</v>
      </c>
      <c r="C115" s="392" t="s">
        <v>510</v>
      </c>
      <c r="D115" s="398">
        <v>0</v>
      </c>
      <c r="E115" s="395">
        <v>0</v>
      </c>
      <c r="F115" s="395">
        <v>0</v>
      </c>
      <c r="G115" s="395">
        <v>0</v>
      </c>
      <c r="H115" s="395">
        <v>0</v>
      </c>
      <c r="I115" s="395">
        <v>0</v>
      </c>
      <c r="J115" s="395">
        <v>0</v>
      </c>
      <c r="K115" s="395">
        <v>0</v>
      </c>
      <c r="L115" s="395">
        <v>0</v>
      </c>
      <c r="M115" s="395">
        <v>0</v>
      </c>
      <c r="N115" s="395">
        <v>0</v>
      </c>
      <c r="O115" s="396">
        <v>0</v>
      </c>
    </row>
    <row r="116" spans="1:15" x14ac:dyDescent="0.2">
      <c r="A116" s="391" t="s">
        <v>513</v>
      </c>
      <c r="B116" s="392" t="s">
        <v>472</v>
      </c>
      <c r="C116" s="392" t="s">
        <v>512</v>
      </c>
      <c r="D116" s="398">
        <v>0</v>
      </c>
      <c r="E116" s="395">
        <v>0</v>
      </c>
      <c r="F116" s="395">
        <v>0</v>
      </c>
      <c r="G116" s="395">
        <v>0</v>
      </c>
      <c r="H116" s="395">
        <v>0</v>
      </c>
      <c r="I116" s="395">
        <v>0</v>
      </c>
      <c r="J116" s="395">
        <v>0</v>
      </c>
      <c r="K116" s="395">
        <v>0</v>
      </c>
      <c r="L116" s="395">
        <v>0</v>
      </c>
      <c r="M116" s="395">
        <v>0</v>
      </c>
      <c r="N116" s="395">
        <v>0</v>
      </c>
      <c r="O116" s="396">
        <v>0</v>
      </c>
    </row>
    <row r="117" spans="1:15" x14ac:dyDescent="0.2">
      <c r="A117" s="391" t="s">
        <v>515</v>
      </c>
      <c r="B117" s="392" t="s">
        <v>472</v>
      </c>
      <c r="C117" s="392" t="s">
        <v>514</v>
      </c>
      <c r="D117" s="398">
        <v>0</v>
      </c>
      <c r="E117" s="395">
        <v>0</v>
      </c>
      <c r="F117" s="395">
        <v>0</v>
      </c>
      <c r="G117" s="395">
        <v>0</v>
      </c>
      <c r="H117" s="395">
        <v>0</v>
      </c>
      <c r="I117" s="395">
        <v>0</v>
      </c>
      <c r="J117" s="395">
        <v>0</v>
      </c>
      <c r="K117" s="395">
        <v>0</v>
      </c>
      <c r="L117" s="395">
        <v>0</v>
      </c>
      <c r="M117" s="395">
        <v>0</v>
      </c>
      <c r="N117" s="395">
        <v>0</v>
      </c>
      <c r="O117" s="396">
        <v>0</v>
      </c>
    </row>
    <row r="118" spans="1:15" x14ac:dyDescent="0.2">
      <c r="A118" s="391" t="s">
        <v>518</v>
      </c>
      <c r="B118" s="392" t="s">
        <v>516</v>
      </c>
      <c r="C118" s="392" t="s">
        <v>517</v>
      </c>
      <c r="D118" s="398">
        <v>0</v>
      </c>
      <c r="E118" s="395">
        <v>0</v>
      </c>
      <c r="F118" s="395">
        <v>0</v>
      </c>
      <c r="G118" s="395">
        <v>0</v>
      </c>
      <c r="H118" s="395">
        <v>0</v>
      </c>
      <c r="I118" s="395">
        <v>0</v>
      </c>
      <c r="J118" s="395">
        <v>0</v>
      </c>
      <c r="K118" s="395">
        <v>0</v>
      </c>
      <c r="L118" s="395">
        <v>0</v>
      </c>
      <c r="M118" s="395">
        <v>0</v>
      </c>
      <c r="N118" s="395">
        <v>0</v>
      </c>
      <c r="O118" s="396">
        <v>0</v>
      </c>
    </row>
    <row r="119" spans="1:15" x14ac:dyDescent="0.2">
      <c r="A119" s="391" t="s">
        <v>520</v>
      </c>
      <c r="B119" s="392" t="s">
        <v>516</v>
      </c>
      <c r="C119" s="392" t="s">
        <v>519</v>
      </c>
      <c r="D119" s="398">
        <v>0</v>
      </c>
      <c r="E119" s="395">
        <v>0</v>
      </c>
      <c r="F119" s="395">
        <v>0</v>
      </c>
      <c r="G119" s="395">
        <v>0</v>
      </c>
      <c r="H119" s="395">
        <v>0</v>
      </c>
      <c r="I119" s="395">
        <v>0</v>
      </c>
      <c r="J119" s="395">
        <v>0</v>
      </c>
      <c r="K119" s="395">
        <v>0</v>
      </c>
      <c r="L119" s="395">
        <v>0</v>
      </c>
      <c r="M119" s="395">
        <v>0</v>
      </c>
      <c r="N119" s="395">
        <v>0</v>
      </c>
      <c r="O119" s="396">
        <v>0</v>
      </c>
    </row>
    <row r="120" spans="1:15" x14ac:dyDescent="0.2">
      <c r="A120" s="391" t="s">
        <v>522</v>
      </c>
      <c r="B120" s="392" t="s">
        <v>516</v>
      </c>
      <c r="C120" s="392" t="s">
        <v>521</v>
      </c>
      <c r="D120" s="398">
        <v>0</v>
      </c>
      <c r="E120" s="395">
        <v>0</v>
      </c>
      <c r="F120" s="395">
        <v>0</v>
      </c>
      <c r="G120" s="395">
        <v>0</v>
      </c>
      <c r="H120" s="395">
        <v>0</v>
      </c>
      <c r="I120" s="395">
        <v>0</v>
      </c>
      <c r="J120" s="395">
        <v>0</v>
      </c>
      <c r="K120" s="395">
        <v>0</v>
      </c>
      <c r="L120" s="395">
        <v>0</v>
      </c>
      <c r="M120" s="395">
        <v>0</v>
      </c>
      <c r="N120" s="395">
        <v>0</v>
      </c>
      <c r="O120" s="396">
        <v>0</v>
      </c>
    </row>
    <row r="121" spans="1:15" x14ac:dyDescent="0.2">
      <c r="A121" s="391" t="s">
        <v>524</v>
      </c>
      <c r="B121" s="392" t="s">
        <v>516</v>
      </c>
      <c r="C121" s="392" t="s">
        <v>523</v>
      </c>
      <c r="D121" s="398">
        <v>0</v>
      </c>
      <c r="E121" s="395">
        <v>0</v>
      </c>
      <c r="F121" s="395">
        <v>0</v>
      </c>
      <c r="G121" s="395">
        <v>0</v>
      </c>
      <c r="H121" s="395">
        <v>0</v>
      </c>
      <c r="I121" s="395">
        <v>0</v>
      </c>
      <c r="J121" s="395">
        <v>0</v>
      </c>
      <c r="K121" s="395">
        <v>0</v>
      </c>
      <c r="L121" s="395">
        <v>0</v>
      </c>
      <c r="M121" s="395">
        <v>0</v>
      </c>
      <c r="N121" s="395">
        <v>0</v>
      </c>
      <c r="O121" s="396">
        <v>0</v>
      </c>
    </row>
    <row r="122" spans="1:15" x14ac:dyDescent="0.2">
      <c r="A122" s="391" t="s">
        <v>525</v>
      </c>
      <c r="B122" s="392" t="s">
        <v>516</v>
      </c>
      <c r="C122" s="392" t="s">
        <v>400</v>
      </c>
      <c r="D122" s="398">
        <v>0</v>
      </c>
      <c r="E122" s="395">
        <v>0</v>
      </c>
      <c r="F122" s="395">
        <v>0</v>
      </c>
      <c r="G122" s="395">
        <v>0</v>
      </c>
      <c r="H122" s="395">
        <v>0</v>
      </c>
      <c r="I122" s="395">
        <v>0</v>
      </c>
      <c r="J122" s="395">
        <v>0</v>
      </c>
      <c r="K122" s="395">
        <v>0</v>
      </c>
      <c r="L122" s="395">
        <v>0</v>
      </c>
      <c r="M122" s="395">
        <v>0</v>
      </c>
      <c r="N122" s="395">
        <v>0</v>
      </c>
      <c r="O122" s="396">
        <v>0</v>
      </c>
    </row>
    <row r="123" spans="1:15" x14ac:dyDescent="0.2">
      <c r="A123" s="391" t="s">
        <v>527</v>
      </c>
      <c r="B123" s="392" t="s">
        <v>516</v>
      </c>
      <c r="C123" s="392" t="s">
        <v>526</v>
      </c>
      <c r="D123" s="398">
        <v>0</v>
      </c>
      <c r="E123" s="395">
        <v>0</v>
      </c>
      <c r="F123" s="395">
        <v>0</v>
      </c>
      <c r="G123" s="395">
        <v>0</v>
      </c>
      <c r="H123" s="395">
        <v>0</v>
      </c>
      <c r="I123" s="395">
        <v>0</v>
      </c>
      <c r="J123" s="395">
        <v>0</v>
      </c>
      <c r="K123" s="395">
        <v>0</v>
      </c>
      <c r="L123" s="395">
        <v>0</v>
      </c>
      <c r="M123" s="395">
        <v>0</v>
      </c>
      <c r="N123" s="395">
        <v>0</v>
      </c>
      <c r="O123" s="396">
        <v>0</v>
      </c>
    </row>
    <row r="124" spans="1:15" x14ac:dyDescent="0.2">
      <c r="A124" s="391" t="s">
        <v>529</v>
      </c>
      <c r="B124" s="392" t="s">
        <v>516</v>
      </c>
      <c r="C124" s="392" t="s">
        <v>528</v>
      </c>
      <c r="D124" s="398">
        <v>0</v>
      </c>
      <c r="E124" s="395">
        <v>0</v>
      </c>
      <c r="F124" s="395">
        <v>0</v>
      </c>
      <c r="G124" s="395">
        <v>0</v>
      </c>
      <c r="H124" s="395">
        <v>0</v>
      </c>
      <c r="I124" s="395">
        <v>0</v>
      </c>
      <c r="J124" s="395">
        <v>0</v>
      </c>
      <c r="K124" s="395">
        <v>0</v>
      </c>
      <c r="L124" s="395">
        <v>0</v>
      </c>
      <c r="M124" s="395">
        <v>0</v>
      </c>
      <c r="N124" s="395">
        <v>0</v>
      </c>
      <c r="O124" s="396">
        <v>0</v>
      </c>
    </row>
    <row r="125" spans="1:15" x14ac:dyDescent="0.2">
      <c r="A125" s="391" t="s">
        <v>530</v>
      </c>
      <c r="B125" s="392" t="s">
        <v>516</v>
      </c>
      <c r="C125" s="392" t="s">
        <v>516</v>
      </c>
      <c r="D125" s="398">
        <v>0</v>
      </c>
      <c r="E125" s="395">
        <v>0</v>
      </c>
      <c r="F125" s="395">
        <v>0</v>
      </c>
      <c r="G125" s="395">
        <v>0</v>
      </c>
      <c r="H125" s="395">
        <v>0</v>
      </c>
      <c r="I125" s="395">
        <v>0</v>
      </c>
      <c r="J125" s="395">
        <v>0</v>
      </c>
      <c r="K125" s="395">
        <v>0</v>
      </c>
      <c r="L125" s="395">
        <v>0</v>
      </c>
      <c r="M125" s="395">
        <v>0</v>
      </c>
      <c r="N125" s="395">
        <v>0</v>
      </c>
      <c r="O125" s="396">
        <v>0</v>
      </c>
    </row>
    <row r="126" spans="1:15" x14ac:dyDescent="0.2">
      <c r="A126" s="391" t="s">
        <v>532</v>
      </c>
      <c r="B126" s="392" t="s">
        <v>516</v>
      </c>
      <c r="C126" s="392" t="s">
        <v>531</v>
      </c>
      <c r="D126" s="398">
        <v>0</v>
      </c>
      <c r="E126" s="395">
        <v>0</v>
      </c>
      <c r="F126" s="395">
        <v>0</v>
      </c>
      <c r="G126" s="395">
        <v>0</v>
      </c>
      <c r="H126" s="395">
        <v>0</v>
      </c>
      <c r="I126" s="395">
        <v>0</v>
      </c>
      <c r="J126" s="395">
        <v>0</v>
      </c>
      <c r="K126" s="395">
        <v>0</v>
      </c>
      <c r="L126" s="395">
        <v>0</v>
      </c>
      <c r="M126" s="395">
        <v>0</v>
      </c>
      <c r="N126" s="395">
        <v>0</v>
      </c>
      <c r="O126" s="396">
        <v>0</v>
      </c>
    </row>
    <row r="127" spans="1:15" x14ac:dyDescent="0.2">
      <c r="A127" s="391" t="s">
        <v>534</v>
      </c>
      <c r="B127" s="392" t="s">
        <v>516</v>
      </c>
      <c r="C127" s="392" t="s">
        <v>533</v>
      </c>
      <c r="D127" s="398">
        <v>0</v>
      </c>
      <c r="E127" s="395">
        <v>0</v>
      </c>
      <c r="F127" s="395">
        <v>0</v>
      </c>
      <c r="G127" s="395">
        <v>0</v>
      </c>
      <c r="H127" s="395">
        <v>0</v>
      </c>
      <c r="I127" s="395">
        <v>0</v>
      </c>
      <c r="J127" s="395">
        <v>0</v>
      </c>
      <c r="K127" s="395">
        <v>0</v>
      </c>
      <c r="L127" s="395">
        <v>0</v>
      </c>
      <c r="M127" s="395">
        <v>0</v>
      </c>
      <c r="N127" s="395">
        <v>0</v>
      </c>
      <c r="O127" s="396">
        <v>0</v>
      </c>
    </row>
    <row r="128" spans="1:15" x14ac:dyDescent="0.2">
      <c r="A128" s="391" t="s">
        <v>536</v>
      </c>
      <c r="B128" s="392" t="s">
        <v>516</v>
      </c>
      <c r="C128" s="392" t="s">
        <v>535</v>
      </c>
      <c r="D128" s="398">
        <v>0</v>
      </c>
      <c r="E128" s="395">
        <v>0</v>
      </c>
      <c r="F128" s="395">
        <v>0</v>
      </c>
      <c r="G128" s="395">
        <v>0</v>
      </c>
      <c r="H128" s="395">
        <v>0</v>
      </c>
      <c r="I128" s="395">
        <v>0</v>
      </c>
      <c r="J128" s="395">
        <v>0</v>
      </c>
      <c r="K128" s="395">
        <v>0</v>
      </c>
      <c r="L128" s="395">
        <v>0</v>
      </c>
      <c r="M128" s="395">
        <v>0</v>
      </c>
      <c r="N128" s="395">
        <v>0</v>
      </c>
      <c r="O128" s="396">
        <v>0</v>
      </c>
    </row>
    <row r="129" spans="1:15" x14ac:dyDescent="0.2">
      <c r="A129" s="391" t="s">
        <v>538</v>
      </c>
      <c r="B129" s="392" t="s">
        <v>516</v>
      </c>
      <c r="C129" s="392" t="s">
        <v>537</v>
      </c>
      <c r="D129" s="398">
        <v>0</v>
      </c>
      <c r="E129" s="395">
        <v>0</v>
      </c>
      <c r="F129" s="395">
        <v>0</v>
      </c>
      <c r="G129" s="395">
        <v>0</v>
      </c>
      <c r="H129" s="395">
        <v>0</v>
      </c>
      <c r="I129" s="395">
        <v>0</v>
      </c>
      <c r="J129" s="395">
        <v>0</v>
      </c>
      <c r="K129" s="395">
        <v>0</v>
      </c>
      <c r="L129" s="395">
        <v>0</v>
      </c>
      <c r="M129" s="395">
        <v>0</v>
      </c>
      <c r="N129" s="395">
        <v>0</v>
      </c>
      <c r="O129" s="396">
        <v>0</v>
      </c>
    </row>
    <row r="130" spans="1:15" x14ac:dyDescent="0.2">
      <c r="A130" s="391" t="s">
        <v>540</v>
      </c>
      <c r="B130" s="392" t="s">
        <v>516</v>
      </c>
      <c r="C130" s="392" t="s">
        <v>539</v>
      </c>
      <c r="D130" s="398">
        <v>0</v>
      </c>
      <c r="E130" s="395">
        <v>0</v>
      </c>
      <c r="F130" s="395">
        <v>0</v>
      </c>
      <c r="G130" s="395">
        <v>0</v>
      </c>
      <c r="H130" s="395">
        <v>0</v>
      </c>
      <c r="I130" s="395">
        <v>0</v>
      </c>
      <c r="J130" s="395">
        <v>0</v>
      </c>
      <c r="K130" s="395">
        <v>0</v>
      </c>
      <c r="L130" s="395">
        <v>0</v>
      </c>
      <c r="M130" s="395">
        <v>0</v>
      </c>
      <c r="N130" s="395">
        <v>0</v>
      </c>
      <c r="O130" s="396">
        <v>0</v>
      </c>
    </row>
    <row r="131" spans="1:15" x14ac:dyDescent="0.2">
      <c r="A131" s="391" t="s">
        <v>542</v>
      </c>
      <c r="B131" s="392" t="s">
        <v>516</v>
      </c>
      <c r="C131" s="392" t="s">
        <v>541</v>
      </c>
      <c r="D131" s="398">
        <v>0</v>
      </c>
      <c r="E131" s="395">
        <v>0</v>
      </c>
      <c r="F131" s="395">
        <v>0</v>
      </c>
      <c r="G131" s="395">
        <v>0</v>
      </c>
      <c r="H131" s="395">
        <v>0</v>
      </c>
      <c r="I131" s="395">
        <v>0</v>
      </c>
      <c r="J131" s="395">
        <v>0</v>
      </c>
      <c r="K131" s="395">
        <v>0</v>
      </c>
      <c r="L131" s="395">
        <v>0</v>
      </c>
      <c r="M131" s="395">
        <v>0</v>
      </c>
      <c r="N131" s="395">
        <v>0</v>
      </c>
      <c r="O131" s="396">
        <v>0</v>
      </c>
    </row>
    <row r="132" spans="1:15" x14ac:dyDescent="0.2">
      <c r="A132" s="391" t="s">
        <v>544</v>
      </c>
      <c r="B132" s="392" t="s">
        <v>516</v>
      </c>
      <c r="C132" s="392" t="s">
        <v>543</v>
      </c>
      <c r="D132" s="398">
        <v>0</v>
      </c>
      <c r="E132" s="395">
        <v>0</v>
      </c>
      <c r="F132" s="395">
        <v>0</v>
      </c>
      <c r="G132" s="395">
        <v>0</v>
      </c>
      <c r="H132" s="395">
        <v>0</v>
      </c>
      <c r="I132" s="395">
        <v>0</v>
      </c>
      <c r="J132" s="395">
        <v>0</v>
      </c>
      <c r="K132" s="395">
        <v>0</v>
      </c>
      <c r="L132" s="395">
        <v>0</v>
      </c>
      <c r="M132" s="395">
        <v>0</v>
      </c>
      <c r="N132" s="395">
        <v>0</v>
      </c>
      <c r="O132" s="396">
        <v>0</v>
      </c>
    </row>
    <row r="133" spans="1:15" x14ac:dyDescent="0.2">
      <c r="A133" s="391" t="s">
        <v>546</v>
      </c>
      <c r="B133" s="392" t="s">
        <v>516</v>
      </c>
      <c r="C133" s="392" t="s">
        <v>545</v>
      </c>
      <c r="D133" s="398">
        <v>0</v>
      </c>
      <c r="E133" s="395">
        <v>0</v>
      </c>
      <c r="F133" s="395">
        <v>0</v>
      </c>
      <c r="G133" s="395">
        <v>0</v>
      </c>
      <c r="H133" s="395">
        <v>0</v>
      </c>
      <c r="I133" s="395">
        <v>0</v>
      </c>
      <c r="J133" s="395">
        <v>0</v>
      </c>
      <c r="K133" s="395">
        <v>0</v>
      </c>
      <c r="L133" s="395">
        <v>0</v>
      </c>
      <c r="M133" s="395">
        <v>0</v>
      </c>
      <c r="N133" s="395">
        <v>0</v>
      </c>
      <c r="O133" s="396">
        <v>0</v>
      </c>
    </row>
    <row r="134" spans="1:15" x14ac:dyDescent="0.2">
      <c r="A134" s="391" t="s">
        <v>548</v>
      </c>
      <c r="B134" s="392" t="s">
        <v>516</v>
      </c>
      <c r="C134" s="392" t="s">
        <v>547</v>
      </c>
      <c r="D134" s="398">
        <v>0</v>
      </c>
      <c r="E134" s="395">
        <v>0</v>
      </c>
      <c r="F134" s="395">
        <v>0</v>
      </c>
      <c r="G134" s="395">
        <v>0</v>
      </c>
      <c r="H134" s="395">
        <v>0</v>
      </c>
      <c r="I134" s="395">
        <v>0</v>
      </c>
      <c r="J134" s="395">
        <v>0</v>
      </c>
      <c r="K134" s="395">
        <v>0</v>
      </c>
      <c r="L134" s="395">
        <v>0</v>
      </c>
      <c r="M134" s="395">
        <v>0</v>
      </c>
      <c r="N134" s="395">
        <v>0</v>
      </c>
      <c r="O134" s="396">
        <v>0</v>
      </c>
    </row>
    <row r="135" spans="1:15" x14ac:dyDescent="0.2">
      <c r="A135" s="391" t="s">
        <v>550</v>
      </c>
      <c r="B135" s="392" t="s">
        <v>516</v>
      </c>
      <c r="C135" s="392" t="s">
        <v>549</v>
      </c>
      <c r="D135" s="398">
        <v>0</v>
      </c>
      <c r="E135" s="395">
        <v>0</v>
      </c>
      <c r="F135" s="395">
        <v>0</v>
      </c>
      <c r="G135" s="395">
        <v>0</v>
      </c>
      <c r="H135" s="395">
        <v>0</v>
      </c>
      <c r="I135" s="395">
        <v>0</v>
      </c>
      <c r="J135" s="395">
        <v>0</v>
      </c>
      <c r="K135" s="395">
        <v>0</v>
      </c>
      <c r="L135" s="395">
        <v>0</v>
      </c>
      <c r="M135" s="395">
        <v>0</v>
      </c>
      <c r="N135" s="395">
        <v>0</v>
      </c>
      <c r="O135" s="396">
        <v>0</v>
      </c>
    </row>
    <row r="136" spans="1:15" x14ac:dyDescent="0.2">
      <c r="A136" s="391" t="s">
        <v>553</v>
      </c>
      <c r="B136" s="392" t="s">
        <v>551</v>
      </c>
      <c r="C136" s="392" t="s">
        <v>552</v>
      </c>
      <c r="D136" s="398">
        <v>0</v>
      </c>
      <c r="E136" s="395">
        <v>0</v>
      </c>
      <c r="F136" s="395">
        <v>0</v>
      </c>
      <c r="G136" s="395">
        <v>0</v>
      </c>
      <c r="H136" s="395">
        <v>0</v>
      </c>
      <c r="I136" s="395">
        <v>0</v>
      </c>
      <c r="J136" s="395">
        <v>0</v>
      </c>
      <c r="K136" s="395">
        <v>0</v>
      </c>
      <c r="L136" s="395">
        <v>0</v>
      </c>
      <c r="M136" s="395">
        <v>0</v>
      </c>
      <c r="N136" s="395">
        <v>0</v>
      </c>
      <c r="O136" s="396">
        <v>0</v>
      </c>
    </row>
    <row r="137" spans="1:15" x14ac:dyDescent="0.2">
      <c r="A137" s="391" t="s">
        <v>555</v>
      </c>
      <c r="B137" s="392" t="s">
        <v>551</v>
      </c>
      <c r="C137" s="392" t="s">
        <v>554</v>
      </c>
      <c r="D137" s="398">
        <v>0</v>
      </c>
      <c r="E137" s="395">
        <v>0</v>
      </c>
      <c r="F137" s="395">
        <v>0</v>
      </c>
      <c r="G137" s="395">
        <v>0</v>
      </c>
      <c r="H137" s="395">
        <v>0</v>
      </c>
      <c r="I137" s="395">
        <v>0</v>
      </c>
      <c r="J137" s="395">
        <v>0</v>
      </c>
      <c r="K137" s="395">
        <v>0</v>
      </c>
      <c r="L137" s="395">
        <v>0</v>
      </c>
      <c r="M137" s="395">
        <v>0</v>
      </c>
      <c r="N137" s="395">
        <v>0</v>
      </c>
      <c r="O137" s="396">
        <v>0</v>
      </c>
    </row>
    <row r="138" spans="1:15" x14ac:dyDescent="0.2">
      <c r="A138" s="391" t="s">
        <v>557</v>
      </c>
      <c r="B138" s="392" t="s">
        <v>551</v>
      </c>
      <c r="C138" s="392" t="s">
        <v>556</v>
      </c>
      <c r="D138" s="398">
        <v>0</v>
      </c>
      <c r="E138" s="395">
        <v>0</v>
      </c>
      <c r="F138" s="395">
        <v>0</v>
      </c>
      <c r="G138" s="395">
        <v>0</v>
      </c>
      <c r="H138" s="395">
        <v>0</v>
      </c>
      <c r="I138" s="395">
        <v>0</v>
      </c>
      <c r="J138" s="395">
        <v>0</v>
      </c>
      <c r="K138" s="395">
        <v>0</v>
      </c>
      <c r="L138" s="395">
        <v>0</v>
      </c>
      <c r="M138" s="395">
        <v>0</v>
      </c>
      <c r="N138" s="395">
        <v>0</v>
      </c>
      <c r="O138" s="396">
        <v>0</v>
      </c>
    </row>
    <row r="139" spans="1:15" x14ac:dyDescent="0.2">
      <c r="A139" s="391" t="s">
        <v>559</v>
      </c>
      <c r="B139" s="392" t="s">
        <v>551</v>
      </c>
      <c r="C139" s="392" t="s">
        <v>558</v>
      </c>
      <c r="D139" s="398">
        <v>0</v>
      </c>
      <c r="E139" s="395">
        <v>0</v>
      </c>
      <c r="F139" s="395">
        <v>0</v>
      </c>
      <c r="G139" s="395">
        <v>0</v>
      </c>
      <c r="H139" s="395">
        <v>0</v>
      </c>
      <c r="I139" s="395">
        <v>0</v>
      </c>
      <c r="J139" s="395">
        <v>0</v>
      </c>
      <c r="K139" s="395">
        <v>0</v>
      </c>
      <c r="L139" s="395">
        <v>0</v>
      </c>
      <c r="M139" s="395">
        <v>0</v>
      </c>
      <c r="N139" s="395">
        <v>0</v>
      </c>
      <c r="O139" s="396">
        <v>0</v>
      </c>
    </row>
    <row r="140" spans="1:15" x14ac:dyDescent="0.2">
      <c r="A140" s="391" t="s">
        <v>561</v>
      </c>
      <c r="B140" s="392" t="s">
        <v>551</v>
      </c>
      <c r="C140" s="392" t="s">
        <v>560</v>
      </c>
      <c r="D140" s="398">
        <v>0</v>
      </c>
      <c r="E140" s="395">
        <v>0</v>
      </c>
      <c r="F140" s="395">
        <v>0</v>
      </c>
      <c r="G140" s="395">
        <v>0</v>
      </c>
      <c r="H140" s="395">
        <v>0</v>
      </c>
      <c r="I140" s="395">
        <v>0</v>
      </c>
      <c r="J140" s="395">
        <v>0</v>
      </c>
      <c r="K140" s="395">
        <v>0</v>
      </c>
      <c r="L140" s="395">
        <v>0</v>
      </c>
      <c r="M140" s="395">
        <v>0</v>
      </c>
      <c r="N140" s="395">
        <v>0</v>
      </c>
      <c r="O140" s="396">
        <v>0</v>
      </c>
    </row>
    <row r="141" spans="1:15" x14ac:dyDescent="0.2">
      <c r="A141" s="391" t="s">
        <v>563</v>
      </c>
      <c r="B141" s="392" t="s">
        <v>551</v>
      </c>
      <c r="C141" s="392" t="s">
        <v>562</v>
      </c>
      <c r="D141" s="398">
        <v>0</v>
      </c>
      <c r="E141" s="395">
        <v>0</v>
      </c>
      <c r="F141" s="395">
        <v>0</v>
      </c>
      <c r="G141" s="395">
        <v>0</v>
      </c>
      <c r="H141" s="395">
        <v>0</v>
      </c>
      <c r="I141" s="395">
        <v>0</v>
      </c>
      <c r="J141" s="395">
        <v>0</v>
      </c>
      <c r="K141" s="395">
        <v>0</v>
      </c>
      <c r="L141" s="395">
        <v>0</v>
      </c>
      <c r="M141" s="395">
        <v>0</v>
      </c>
      <c r="N141" s="395">
        <v>0</v>
      </c>
      <c r="O141" s="396">
        <v>0</v>
      </c>
    </row>
    <row r="142" spans="1:15" x14ac:dyDescent="0.2">
      <c r="A142" s="391" t="s">
        <v>564</v>
      </c>
      <c r="B142" s="392" t="s">
        <v>551</v>
      </c>
      <c r="C142" s="392" t="s">
        <v>402</v>
      </c>
      <c r="D142" s="398">
        <v>0</v>
      </c>
      <c r="E142" s="395">
        <v>0</v>
      </c>
      <c r="F142" s="395">
        <v>0</v>
      </c>
      <c r="G142" s="395">
        <v>0</v>
      </c>
      <c r="H142" s="395">
        <v>0</v>
      </c>
      <c r="I142" s="395">
        <v>0</v>
      </c>
      <c r="J142" s="395">
        <v>0</v>
      </c>
      <c r="K142" s="395">
        <v>0</v>
      </c>
      <c r="L142" s="395">
        <v>0</v>
      </c>
      <c r="M142" s="395">
        <v>0</v>
      </c>
      <c r="N142" s="395">
        <v>0</v>
      </c>
      <c r="O142" s="396">
        <v>0</v>
      </c>
    </row>
    <row r="143" spans="1:15" x14ac:dyDescent="0.2">
      <c r="A143" s="391" t="s">
        <v>566</v>
      </c>
      <c r="B143" s="392" t="s">
        <v>551</v>
      </c>
      <c r="C143" s="392" t="s">
        <v>565</v>
      </c>
      <c r="D143" s="398">
        <v>0</v>
      </c>
      <c r="E143" s="395">
        <v>0</v>
      </c>
      <c r="F143" s="395">
        <v>0</v>
      </c>
      <c r="G143" s="395">
        <v>0</v>
      </c>
      <c r="H143" s="395">
        <v>0</v>
      </c>
      <c r="I143" s="395">
        <v>0</v>
      </c>
      <c r="J143" s="395">
        <v>0</v>
      </c>
      <c r="K143" s="395">
        <v>0</v>
      </c>
      <c r="L143" s="395">
        <v>0</v>
      </c>
      <c r="M143" s="395">
        <v>0</v>
      </c>
      <c r="N143" s="395">
        <v>0</v>
      </c>
      <c r="O143" s="396">
        <v>0</v>
      </c>
    </row>
    <row r="144" spans="1:15" x14ac:dyDescent="0.2">
      <c r="A144" s="391" t="s">
        <v>568</v>
      </c>
      <c r="B144" s="392" t="s">
        <v>551</v>
      </c>
      <c r="C144" s="392" t="s">
        <v>567</v>
      </c>
      <c r="D144" s="398">
        <v>0</v>
      </c>
      <c r="E144" s="395">
        <v>0</v>
      </c>
      <c r="F144" s="395">
        <v>0</v>
      </c>
      <c r="G144" s="395">
        <v>0</v>
      </c>
      <c r="H144" s="395">
        <v>0</v>
      </c>
      <c r="I144" s="395">
        <v>0</v>
      </c>
      <c r="J144" s="395">
        <v>0</v>
      </c>
      <c r="K144" s="395">
        <v>0</v>
      </c>
      <c r="L144" s="395">
        <v>0</v>
      </c>
      <c r="M144" s="395">
        <v>0</v>
      </c>
      <c r="N144" s="395">
        <v>0</v>
      </c>
      <c r="O144" s="396">
        <v>0</v>
      </c>
    </row>
    <row r="145" spans="1:15" x14ac:dyDescent="0.2">
      <c r="A145" s="391" t="s">
        <v>570</v>
      </c>
      <c r="B145" s="392" t="s">
        <v>551</v>
      </c>
      <c r="C145" s="392" t="s">
        <v>569</v>
      </c>
      <c r="D145" s="398">
        <v>0</v>
      </c>
      <c r="E145" s="395">
        <v>0</v>
      </c>
      <c r="F145" s="395">
        <v>0</v>
      </c>
      <c r="G145" s="395">
        <v>0</v>
      </c>
      <c r="H145" s="395">
        <v>0</v>
      </c>
      <c r="I145" s="395">
        <v>0</v>
      </c>
      <c r="J145" s="395">
        <v>0</v>
      </c>
      <c r="K145" s="395">
        <v>0</v>
      </c>
      <c r="L145" s="395">
        <v>0</v>
      </c>
      <c r="M145" s="395">
        <v>0</v>
      </c>
      <c r="N145" s="395">
        <v>0</v>
      </c>
      <c r="O145" s="396">
        <v>0</v>
      </c>
    </row>
    <row r="146" spans="1:15" x14ac:dyDescent="0.2">
      <c r="A146" s="391" t="s">
        <v>572</v>
      </c>
      <c r="B146" s="392" t="s">
        <v>551</v>
      </c>
      <c r="C146" s="392" t="s">
        <v>571</v>
      </c>
      <c r="D146" s="398">
        <v>0</v>
      </c>
      <c r="E146" s="395">
        <v>0</v>
      </c>
      <c r="F146" s="395">
        <v>0</v>
      </c>
      <c r="G146" s="395">
        <v>0</v>
      </c>
      <c r="H146" s="395">
        <v>0</v>
      </c>
      <c r="I146" s="395">
        <v>0</v>
      </c>
      <c r="J146" s="395">
        <v>0</v>
      </c>
      <c r="K146" s="395">
        <v>0</v>
      </c>
      <c r="L146" s="395">
        <v>0</v>
      </c>
      <c r="M146" s="395">
        <v>0</v>
      </c>
      <c r="N146" s="395">
        <v>0</v>
      </c>
      <c r="O146" s="396">
        <v>0</v>
      </c>
    </row>
    <row r="147" spans="1:15" x14ac:dyDescent="0.2">
      <c r="A147" s="391" t="s">
        <v>574</v>
      </c>
      <c r="B147" s="392" t="s">
        <v>551</v>
      </c>
      <c r="C147" s="392" t="s">
        <v>573</v>
      </c>
      <c r="D147" s="398">
        <v>0</v>
      </c>
      <c r="E147" s="395">
        <v>0</v>
      </c>
      <c r="F147" s="395">
        <v>0</v>
      </c>
      <c r="G147" s="395">
        <v>0</v>
      </c>
      <c r="H147" s="395">
        <v>0</v>
      </c>
      <c r="I147" s="395">
        <v>0</v>
      </c>
      <c r="J147" s="395">
        <v>0</v>
      </c>
      <c r="K147" s="395">
        <v>0</v>
      </c>
      <c r="L147" s="395">
        <v>0</v>
      </c>
      <c r="M147" s="395">
        <v>0</v>
      </c>
      <c r="N147" s="395">
        <v>0</v>
      </c>
      <c r="O147" s="396">
        <v>0</v>
      </c>
    </row>
    <row r="148" spans="1:15" x14ac:dyDescent="0.2">
      <c r="A148" s="391" t="s">
        <v>576</v>
      </c>
      <c r="B148" s="392" t="s">
        <v>551</v>
      </c>
      <c r="C148" s="392" t="s">
        <v>575</v>
      </c>
      <c r="D148" s="398">
        <v>0</v>
      </c>
      <c r="E148" s="395">
        <v>0</v>
      </c>
      <c r="F148" s="395">
        <v>0</v>
      </c>
      <c r="G148" s="395">
        <v>0</v>
      </c>
      <c r="H148" s="395">
        <v>0</v>
      </c>
      <c r="I148" s="395">
        <v>0</v>
      </c>
      <c r="J148" s="395">
        <v>0</v>
      </c>
      <c r="K148" s="395">
        <v>0</v>
      </c>
      <c r="L148" s="395">
        <v>0</v>
      </c>
      <c r="M148" s="395">
        <v>0</v>
      </c>
      <c r="N148" s="395">
        <v>0</v>
      </c>
      <c r="O148" s="396">
        <v>0</v>
      </c>
    </row>
    <row r="149" spans="1:15" x14ac:dyDescent="0.2">
      <c r="A149" s="391" t="s">
        <v>578</v>
      </c>
      <c r="B149" s="392" t="s">
        <v>551</v>
      </c>
      <c r="C149" s="392" t="s">
        <v>577</v>
      </c>
      <c r="D149" s="398">
        <v>0</v>
      </c>
      <c r="E149" s="395">
        <v>0</v>
      </c>
      <c r="F149" s="395">
        <v>0</v>
      </c>
      <c r="G149" s="395">
        <v>0</v>
      </c>
      <c r="H149" s="395">
        <v>0</v>
      </c>
      <c r="I149" s="395">
        <v>0</v>
      </c>
      <c r="J149" s="395">
        <v>0</v>
      </c>
      <c r="K149" s="395">
        <v>0</v>
      </c>
      <c r="L149" s="395">
        <v>0</v>
      </c>
      <c r="M149" s="395">
        <v>0</v>
      </c>
      <c r="N149" s="395">
        <v>0</v>
      </c>
      <c r="O149" s="396">
        <v>0</v>
      </c>
    </row>
    <row r="150" spans="1:15" x14ac:dyDescent="0.2">
      <c r="A150" s="391" t="s">
        <v>580</v>
      </c>
      <c r="B150" s="392" t="s">
        <v>551</v>
      </c>
      <c r="C150" s="392" t="s">
        <v>579</v>
      </c>
      <c r="D150" s="398">
        <v>0</v>
      </c>
      <c r="E150" s="395">
        <v>0</v>
      </c>
      <c r="F150" s="395">
        <v>0</v>
      </c>
      <c r="G150" s="395">
        <v>0</v>
      </c>
      <c r="H150" s="395">
        <v>0</v>
      </c>
      <c r="I150" s="395">
        <v>0</v>
      </c>
      <c r="J150" s="395">
        <v>0</v>
      </c>
      <c r="K150" s="395">
        <v>0</v>
      </c>
      <c r="L150" s="395">
        <v>0</v>
      </c>
      <c r="M150" s="395">
        <v>0</v>
      </c>
      <c r="N150" s="395">
        <v>0</v>
      </c>
      <c r="O150" s="396">
        <v>0</v>
      </c>
    </row>
    <row r="151" spans="1:15" x14ac:dyDescent="0.2">
      <c r="A151" s="391" t="s">
        <v>582</v>
      </c>
      <c r="B151" s="392" t="s">
        <v>551</v>
      </c>
      <c r="C151" s="392" t="s">
        <v>581</v>
      </c>
      <c r="D151" s="398">
        <v>0</v>
      </c>
      <c r="E151" s="395">
        <v>0</v>
      </c>
      <c r="F151" s="395">
        <v>0</v>
      </c>
      <c r="G151" s="395">
        <v>0</v>
      </c>
      <c r="H151" s="395">
        <v>0</v>
      </c>
      <c r="I151" s="395">
        <v>0</v>
      </c>
      <c r="J151" s="395">
        <v>0</v>
      </c>
      <c r="K151" s="395">
        <v>0</v>
      </c>
      <c r="L151" s="395">
        <v>0</v>
      </c>
      <c r="M151" s="395">
        <v>0</v>
      </c>
      <c r="N151" s="395">
        <v>0</v>
      </c>
      <c r="O151" s="396">
        <v>0</v>
      </c>
    </row>
    <row r="152" spans="1:15" x14ac:dyDescent="0.2">
      <c r="A152" s="391" t="s">
        <v>584</v>
      </c>
      <c r="B152" s="392" t="s">
        <v>551</v>
      </c>
      <c r="C152" s="392" t="s">
        <v>583</v>
      </c>
      <c r="D152" s="398">
        <v>0</v>
      </c>
      <c r="E152" s="395">
        <v>0</v>
      </c>
      <c r="F152" s="395">
        <v>0</v>
      </c>
      <c r="G152" s="395">
        <v>0</v>
      </c>
      <c r="H152" s="395">
        <v>0</v>
      </c>
      <c r="I152" s="395">
        <v>0</v>
      </c>
      <c r="J152" s="395">
        <v>0</v>
      </c>
      <c r="K152" s="395">
        <v>0</v>
      </c>
      <c r="L152" s="395">
        <v>0</v>
      </c>
      <c r="M152" s="395">
        <v>0</v>
      </c>
      <c r="N152" s="395">
        <v>0</v>
      </c>
      <c r="O152" s="396">
        <v>0</v>
      </c>
    </row>
    <row r="153" spans="1:15" x14ac:dyDescent="0.2">
      <c r="A153" s="391" t="s">
        <v>585</v>
      </c>
      <c r="B153" s="392" t="s">
        <v>551</v>
      </c>
      <c r="C153" s="392" t="s">
        <v>375</v>
      </c>
      <c r="D153" s="398">
        <v>0</v>
      </c>
      <c r="E153" s="395">
        <v>0</v>
      </c>
      <c r="F153" s="395">
        <v>0</v>
      </c>
      <c r="G153" s="395">
        <v>0</v>
      </c>
      <c r="H153" s="395">
        <v>0</v>
      </c>
      <c r="I153" s="395">
        <v>0</v>
      </c>
      <c r="J153" s="395">
        <v>0</v>
      </c>
      <c r="K153" s="395">
        <v>0</v>
      </c>
      <c r="L153" s="395">
        <v>0</v>
      </c>
      <c r="M153" s="395">
        <v>0</v>
      </c>
      <c r="N153" s="395">
        <v>0</v>
      </c>
      <c r="O153" s="396">
        <v>0</v>
      </c>
    </row>
    <row r="154" spans="1:15" x14ac:dyDescent="0.2">
      <c r="A154" s="391" t="s">
        <v>587</v>
      </c>
      <c r="B154" s="392" t="s">
        <v>551</v>
      </c>
      <c r="C154" s="392" t="s">
        <v>586</v>
      </c>
      <c r="D154" s="398">
        <v>0</v>
      </c>
      <c r="E154" s="395">
        <v>0</v>
      </c>
      <c r="F154" s="395">
        <v>0</v>
      </c>
      <c r="G154" s="395">
        <v>0</v>
      </c>
      <c r="H154" s="395">
        <v>0</v>
      </c>
      <c r="I154" s="395">
        <v>0</v>
      </c>
      <c r="J154" s="395">
        <v>0</v>
      </c>
      <c r="K154" s="395">
        <v>0</v>
      </c>
      <c r="L154" s="395">
        <v>0</v>
      </c>
      <c r="M154" s="395">
        <v>0</v>
      </c>
      <c r="N154" s="395">
        <v>0</v>
      </c>
      <c r="O154" s="396">
        <v>0</v>
      </c>
    </row>
    <row r="155" spans="1:15" x14ac:dyDescent="0.2">
      <c r="A155" s="391" t="s">
        <v>588</v>
      </c>
      <c r="B155" s="392" t="s">
        <v>551</v>
      </c>
      <c r="C155" s="392" t="s">
        <v>321</v>
      </c>
      <c r="D155" s="398">
        <v>0</v>
      </c>
      <c r="E155" s="395">
        <v>0</v>
      </c>
      <c r="F155" s="395">
        <v>0</v>
      </c>
      <c r="G155" s="395">
        <v>0</v>
      </c>
      <c r="H155" s="395">
        <v>0</v>
      </c>
      <c r="I155" s="395">
        <v>0</v>
      </c>
      <c r="J155" s="395">
        <v>0</v>
      </c>
      <c r="K155" s="395">
        <v>0</v>
      </c>
      <c r="L155" s="395">
        <v>0</v>
      </c>
      <c r="M155" s="395">
        <v>0</v>
      </c>
      <c r="N155" s="395">
        <v>0</v>
      </c>
      <c r="O155" s="396">
        <v>0</v>
      </c>
    </row>
    <row r="156" spans="1:15" x14ac:dyDescent="0.2">
      <c r="A156" s="391" t="s">
        <v>590</v>
      </c>
      <c r="B156" s="392" t="s">
        <v>551</v>
      </c>
      <c r="C156" s="392" t="s">
        <v>589</v>
      </c>
      <c r="D156" s="398">
        <v>0</v>
      </c>
      <c r="E156" s="395">
        <v>0</v>
      </c>
      <c r="F156" s="395">
        <v>0</v>
      </c>
      <c r="G156" s="395">
        <v>0</v>
      </c>
      <c r="H156" s="395">
        <v>0</v>
      </c>
      <c r="I156" s="395">
        <v>0</v>
      </c>
      <c r="J156" s="395">
        <v>0</v>
      </c>
      <c r="K156" s="395">
        <v>0</v>
      </c>
      <c r="L156" s="395">
        <v>0</v>
      </c>
      <c r="M156" s="395">
        <v>0</v>
      </c>
      <c r="N156" s="395">
        <v>0</v>
      </c>
      <c r="O156" s="396">
        <v>0</v>
      </c>
    </row>
    <row r="157" spans="1:15" x14ac:dyDescent="0.2">
      <c r="A157" s="391" t="s">
        <v>592</v>
      </c>
      <c r="B157" s="392" t="s">
        <v>551</v>
      </c>
      <c r="C157" s="392" t="s">
        <v>591</v>
      </c>
      <c r="D157" s="398">
        <v>0</v>
      </c>
      <c r="E157" s="395">
        <v>0</v>
      </c>
      <c r="F157" s="395">
        <v>0</v>
      </c>
      <c r="G157" s="395">
        <v>0</v>
      </c>
      <c r="H157" s="395">
        <v>0</v>
      </c>
      <c r="I157" s="395">
        <v>0</v>
      </c>
      <c r="J157" s="395">
        <v>0</v>
      </c>
      <c r="K157" s="395">
        <v>0</v>
      </c>
      <c r="L157" s="395">
        <v>0</v>
      </c>
      <c r="M157" s="395">
        <v>0</v>
      </c>
      <c r="N157" s="395">
        <v>0</v>
      </c>
      <c r="O157" s="396">
        <v>0</v>
      </c>
    </row>
    <row r="158" spans="1:15" x14ac:dyDescent="0.2">
      <c r="A158" s="391" t="s">
        <v>594</v>
      </c>
      <c r="B158" s="392" t="s">
        <v>551</v>
      </c>
      <c r="C158" s="392" t="s">
        <v>593</v>
      </c>
      <c r="D158" s="398">
        <v>0</v>
      </c>
      <c r="E158" s="395">
        <v>0</v>
      </c>
      <c r="F158" s="395">
        <v>0</v>
      </c>
      <c r="G158" s="395">
        <v>0</v>
      </c>
      <c r="H158" s="395">
        <v>0</v>
      </c>
      <c r="I158" s="395">
        <v>0</v>
      </c>
      <c r="J158" s="395">
        <v>0</v>
      </c>
      <c r="K158" s="395">
        <v>0</v>
      </c>
      <c r="L158" s="395">
        <v>0</v>
      </c>
      <c r="M158" s="395">
        <v>0</v>
      </c>
      <c r="N158" s="395">
        <v>0</v>
      </c>
      <c r="O158" s="396">
        <v>0</v>
      </c>
    </row>
    <row r="159" spans="1:15" x14ac:dyDescent="0.2">
      <c r="A159" s="391" t="s">
        <v>596</v>
      </c>
      <c r="B159" s="392" t="s">
        <v>551</v>
      </c>
      <c r="C159" s="392" t="s">
        <v>595</v>
      </c>
      <c r="D159" s="398">
        <v>0</v>
      </c>
      <c r="E159" s="395">
        <v>0</v>
      </c>
      <c r="F159" s="395">
        <v>0</v>
      </c>
      <c r="G159" s="395">
        <v>0</v>
      </c>
      <c r="H159" s="395">
        <v>0</v>
      </c>
      <c r="I159" s="395">
        <v>0</v>
      </c>
      <c r="J159" s="395">
        <v>0</v>
      </c>
      <c r="K159" s="395">
        <v>0</v>
      </c>
      <c r="L159" s="395">
        <v>0</v>
      </c>
      <c r="M159" s="395">
        <v>0</v>
      </c>
      <c r="N159" s="395">
        <v>0</v>
      </c>
      <c r="O159" s="396">
        <v>0</v>
      </c>
    </row>
    <row r="160" spans="1:15" x14ac:dyDescent="0.2">
      <c r="A160" s="391" t="s">
        <v>598</v>
      </c>
      <c r="B160" s="392" t="s">
        <v>551</v>
      </c>
      <c r="C160" s="392" t="s">
        <v>597</v>
      </c>
      <c r="D160" s="398">
        <v>0</v>
      </c>
      <c r="E160" s="395">
        <v>0</v>
      </c>
      <c r="F160" s="395">
        <v>0</v>
      </c>
      <c r="G160" s="395">
        <v>0</v>
      </c>
      <c r="H160" s="395">
        <v>0</v>
      </c>
      <c r="I160" s="395">
        <v>0</v>
      </c>
      <c r="J160" s="395">
        <v>0</v>
      </c>
      <c r="K160" s="395">
        <v>0</v>
      </c>
      <c r="L160" s="395">
        <v>0</v>
      </c>
      <c r="M160" s="395">
        <v>0</v>
      </c>
      <c r="N160" s="395">
        <v>0</v>
      </c>
      <c r="O160" s="396">
        <v>0</v>
      </c>
    </row>
    <row r="161" spans="1:15" x14ac:dyDescent="0.2">
      <c r="A161" s="391" t="s">
        <v>600</v>
      </c>
      <c r="B161" s="392" t="s">
        <v>551</v>
      </c>
      <c r="C161" s="392" t="s">
        <v>599</v>
      </c>
      <c r="D161" s="398">
        <v>0</v>
      </c>
      <c r="E161" s="395">
        <v>0</v>
      </c>
      <c r="F161" s="395">
        <v>0</v>
      </c>
      <c r="G161" s="395">
        <v>0</v>
      </c>
      <c r="H161" s="395">
        <v>0</v>
      </c>
      <c r="I161" s="395">
        <v>0</v>
      </c>
      <c r="J161" s="395">
        <v>0</v>
      </c>
      <c r="K161" s="395">
        <v>0</v>
      </c>
      <c r="L161" s="395">
        <v>0</v>
      </c>
      <c r="M161" s="395">
        <v>0</v>
      </c>
      <c r="N161" s="395">
        <v>0</v>
      </c>
      <c r="O161" s="396">
        <v>0</v>
      </c>
    </row>
    <row r="162" spans="1:15" x14ac:dyDescent="0.2">
      <c r="A162" s="391" t="s">
        <v>603</v>
      </c>
      <c r="B162" s="392" t="s">
        <v>601</v>
      </c>
      <c r="C162" s="392" t="s">
        <v>602</v>
      </c>
      <c r="D162" s="398">
        <v>0</v>
      </c>
      <c r="E162" s="395">
        <v>0</v>
      </c>
      <c r="F162" s="395">
        <v>0</v>
      </c>
      <c r="G162" s="395">
        <v>0</v>
      </c>
      <c r="H162" s="395">
        <v>0</v>
      </c>
      <c r="I162" s="395">
        <v>0</v>
      </c>
      <c r="J162" s="395">
        <v>0</v>
      </c>
      <c r="K162" s="395">
        <v>0</v>
      </c>
      <c r="L162" s="395">
        <v>0</v>
      </c>
      <c r="M162" s="395">
        <v>0</v>
      </c>
      <c r="N162" s="395">
        <v>0</v>
      </c>
      <c r="O162" s="396">
        <v>0</v>
      </c>
    </row>
    <row r="163" spans="1:15" x14ac:dyDescent="0.2">
      <c r="A163" s="391" t="s">
        <v>605</v>
      </c>
      <c r="B163" s="392" t="s">
        <v>601</v>
      </c>
      <c r="C163" s="392" t="s">
        <v>604</v>
      </c>
      <c r="D163" s="398">
        <v>0</v>
      </c>
      <c r="E163" s="395">
        <v>0</v>
      </c>
      <c r="F163" s="395">
        <v>0</v>
      </c>
      <c r="G163" s="395">
        <v>0</v>
      </c>
      <c r="H163" s="395">
        <v>0</v>
      </c>
      <c r="I163" s="395">
        <v>0</v>
      </c>
      <c r="J163" s="395">
        <v>0</v>
      </c>
      <c r="K163" s="395">
        <v>0</v>
      </c>
      <c r="L163" s="395">
        <v>0</v>
      </c>
      <c r="M163" s="395">
        <v>0</v>
      </c>
      <c r="N163" s="395">
        <v>0</v>
      </c>
      <c r="O163" s="396">
        <v>0</v>
      </c>
    </row>
    <row r="164" spans="1:15" x14ac:dyDescent="0.2">
      <c r="A164" s="391" t="s">
        <v>607</v>
      </c>
      <c r="B164" s="392" t="s">
        <v>601</v>
      </c>
      <c r="C164" s="392" t="s">
        <v>606</v>
      </c>
      <c r="D164" s="398">
        <v>0</v>
      </c>
      <c r="E164" s="395">
        <v>0</v>
      </c>
      <c r="F164" s="395">
        <v>0</v>
      </c>
      <c r="G164" s="395">
        <v>0</v>
      </c>
      <c r="H164" s="395">
        <v>0</v>
      </c>
      <c r="I164" s="395">
        <v>0</v>
      </c>
      <c r="J164" s="395">
        <v>0</v>
      </c>
      <c r="K164" s="395">
        <v>0</v>
      </c>
      <c r="L164" s="395">
        <v>0</v>
      </c>
      <c r="M164" s="395">
        <v>0</v>
      </c>
      <c r="N164" s="395">
        <v>0</v>
      </c>
      <c r="O164" s="396">
        <v>0</v>
      </c>
    </row>
    <row r="165" spans="1:15" x14ac:dyDescent="0.2">
      <c r="A165" s="391" t="s">
        <v>609</v>
      </c>
      <c r="B165" s="392" t="s">
        <v>601</v>
      </c>
      <c r="C165" s="392" t="s">
        <v>608</v>
      </c>
      <c r="D165" s="398">
        <v>0</v>
      </c>
      <c r="E165" s="395">
        <v>0</v>
      </c>
      <c r="F165" s="395">
        <v>0</v>
      </c>
      <c r="G165" s="395">
        <v>0</v>
      </c>
      <c r="H165" s="395">
        <v>0</v>
      </c>
      <c r="I165" s="395">
        <v>0</v>
      </c>
      <c r="J165" s="395">
        <v>0</v>
      </c>
      <c r="K165" s="395">
        <v>0</v>
      </c>
      <c r="L165" s="395">
        <v>0</v>
      </c>
      <c r="M165" s="395">
        <v>0</v>
      </c>
      <c r="N165" s="395">
        <v>0</v>
      </c>
      <c r="O165" s="396">
        <v>0</v>
      </c>
    </row>
    <row r="166" spans="1:15" x14ac:dyDescent="0.2">
      <c r="A166" s="391" t="s">
        <v>611</v>
      </c>
      <c r="B166" s="392" t="s">
        <v>601</v>
      </c>
      <c r="C166" s="392" t="s">
        <v>610</v>
      </c>
      <c r="D166" s="398">
        <v>0</v>
      </c>
      <c r="E166" s="395">
        <v>0</v>
      </c>
      <c r="F166" s="395">
        <v>0</v>
      </c>
      <c r="G166" s="395">
        <v>0</v>
      </c>
      <c r="H166" s="395">
        <v>0</v>
      </c>
      <c r="I166" s="395">
        <v>0</v>
      </c>
      <c r="J166" s="395">
        <v>0</v>
      </c>
      <c r="K166" s="395">
        <v>0</v>
      </c>
      <c r="L166" s="395">
        <v>0</v>
      </c>
      <c r="M166" s="395">
        <v>0</v>
      </c>
      <c r="N166" s="395">
        <v>0</v>
      </c>
      <c r="O166" s="396">
        <v>0</v>
      </c>
    </row>
    <row r="167" spans="1:15" x14ac:dyDescent="0.2">
      <c r="A167" s="391" t="s">
        <v>613</v>
      </c>
      <c r="B167" s="392" t="s">
        <v>601</v>
      </c>
      <c r="C167" s="392" t="s">
        <v>612</v>
      </c>
      <c r="D167" s="398">
        <v>0</v>
      </c>
      <c r="E167" s="395">
        <v>0</v>
      </c>
      <c r="F167" s="395">
        <v>0</v>
      </c>
      <c r="G167" s="395">
        <v>0</v>
      </c>
      <c r="H167" s="395">
        <v>0</v>
      </c>
      <c r="I167" s="395">
        <v>0</v>
      </c>
      <c r="J167" s="395">
        <v>0</v>
      </c>
      <c r="K167" s="395">
        <v>0</v>
      </c>
      <c r="L167" s="395">
        <v>0</v>
      </c>
      <c r="M167" s="395">
        <v>0</v>
      </c>
      <c r="N167" s="395">
        <v>0</v>
      </c>
      <c r="O167" s="396">
        <v>0</v>
      </c>
    </row>
    <row r="168" spans="1:15" x14ac:dyDescent="0.2">
      <c r="A168" s="391" t="s">
        <v>615</v>
      </c>
      <c r="B168" s="392" t="s">
        <v>601</v>
      </c>
      <c r="C168" s="392" t="s">
        <v>614</v>
      </c>
      <c r="D168" s="398">
        <v>0</v>
      </c>
      <c r="E168" s="395">
        <v>0</v>
      </c>
      <c r="F168" s="395">
        <v>0</v>
      </c>
      <c r="G168" s="395">
        <v>0</v>
      </c>
      <c r="H168" s="395">
        <v>0</v>
      </c>
      <c r="I168" s="395">
        <v>0</v>
      </c>
      <c r="J168" s="395">
        <v>0</v>
      </c>
      <c r="K168" s="395">
        <v>0</v>
      </c>
      <c r="L168" s="395">
        <v>0</v>
      </c>
      <c r="M168" s="395">
        <v>0</v>
      </c>
      <c r="N168" s="395">
        <v>0</v>
      </c>
      <c r="O168" s="396">
        <v>0</v>
      </c>
    </row>
    <row r="169" spans="1:15" x14ac:dyDescent="0.2">
      <c r="A169" s="391" t="s">
        <v>617</v>
      </c>
      <c r="B169" s="392" t="s">
        <v>601</v>
      </c>
      <c r="C169" s="392" t="s">
        <v>616</v>
      </c>
      <c r="D169" s="398">
        <v>0</v>
      </c>
      <c r="E169" s="395">
        <v>0</v>
      </c>
      <c r="F169" s="395">
        <v>0</v>
      </c>
      <c r="G169" s="395">
        <v>0</v>
      </c>
      <c r="H169" s="395">
        <v>0</v>
      </c>
      <c r="I169" s="395">
        <v>0</v>
      </c>
      <c r="J169" s="395">
        <v>0</v>
      </c>
      <c r="K169" s="395">
        <v>0</v>
      </c>
      <c r="L169" s="395">
        <v>0</v>
      </c>
      <c r="M169" s="395">
        <v>0</v>
      </c>
      <c r="N169" s="395">
        <v>0</v>
      </c>
      <c r="O169" s="396">
        <v>0</v>
      </c>
    </row>
    <row r="170" spans="1:15" x14ac:dyDescent="0.2">
      <c r="A170" s="391" t="s">
        <v>619</v>
      </c>
      <c r="B170" s="392" t="s">
        <v>601</v>
      </c>
      <c r="C170" s="392" t="s">
        <v>618</v>
      </c>
      <c r="D170" s="398">
        <v>0</v>
      </c>
      <c r="E170" s="395">
        <v>0</v>
      </c>
      <c r="F170" s="395">
        <v>0</v>
      </c>
      <c r="G170" s="395">
        <v>0</v>
      </c>
      <c r="H170" s="395">
        <v>0</v>
      </c>
      <c r="I170" s="395">
        <v>0</v>
      </c>
      <c r="J170" s="395">
        <v>0</v>
      </c>
      <c r="K170" s="395">
        <v>0</v>
      </c>
      <c r="L170" s="395">
        <v>0</v>
      </c>
      <c r="M170" s="395">
        <v>0</v>
      </c>
      <c r="N170" s="395">
        <v>0</v>
      </c>
      <c r="O170" s="396">
        <v>0</v>
      </c>
    </row>
    <row r="171" spans="1:15" x14ac:dyDescent="0.2">
      <c r="A171" s="391" t="s">
        <v>621</v>
      </c>
      <c r="B171" s="392" t="s">
        <v>601</v>
      </c>
      <c r="C171" s="392" t="s">
        <v>620</v>
      </c>
      <c r="D171" s="398">
        <v>0</v>
      </c>
      <c r="E171" s="395">
        <v>0</v>
      </c>
      <c r="F171" s="395">
        <v>0</v>
      </c>
      <c r="G171" s="395">
        <v>0</v>
      </c>
      <c r="H171" s="395">
        <v>0</v>
      </c>
      <c r="I171" s="395">
        <v>0</v>
      </c>
      <c r="J171" s="395">
        <v>0</v>
      </c>
      <c r="K171" s="395">
        <v>0</v>
      </c>
      <c r="L171" s="395">
        <v>0</v>
      </c>
      <c r="M171" s="395">
        <v>0</v>
      </c>
      <c r="N171" s="395">
        <v>0</v>
      </c>
      <c r="O171" s="396">
        <v>0</v>
      </c>
    </row>
    <row r="172" spans="1:15" x14ac:dyDescent="0.2">
      <c r="A172" s="391" t="s">
        <v>623</v>
      </c>
      <c r="B172" s="392" t="s">
        <v>601</v>
      </c>
      <c r="C172" s="392" t="s">
        <v>622</v>
      </c>
      <c r="D172" s="398">
        <v>0</v>
      </c>
      <c r="E172" s="395">
        <v>0</v>
      </c>
      <c r="F172" s="395">
        <v>0</v>
      </c>
      <c r="G172" s="395">
        <v>0</v>
      </c>
      <c r="H172" s="395">
        <v>0</v>
      </c>
      <c r="I172" s="395">
        <v>0</v>
      </c>
      <c r="J172" s="395">
        <v>0</v>
      </c>
      <c r="K172" s="395">
        <v>0</v>
      </c>
      <c r="L172" s="395">
        <v>0</v>
      </c>
      <c r="M172" s="395">
        <v>0</v>
      </c>
      <c r="N172" s="395">
        <v>0</v>
      </c>
      <c r="O172" s="396">
        <v>0</v>
      </c>
    </row>
    <row r="173" spans="1:15" x14ac:dyDescent="0.2">
      <c r="A173" s="391" t="s">
        <v>625</v>
      </c>
      <c r="B173" s="392" t="s">
        <v>601</v>
      </c>
      <c r="C173" s="392" t="s">
        <v>624</v>
      </c>
      <c r="D173" s="398">
        <v>0</v>
      </c>
      <c r="E173" s="395">
        <v>0</v>
      </c>
      <c r="F173" s="395">
        <v>0</v>
      </c>
      <c r="G173" s="395">
        <v>0</v>
      </c>
      <c r="H173" s="395">
        <v>0</v>
      </c>
      <c r="I173" s="395">
        <v>0</v>
      </c>
      <c r="J173" s="395">
        <v>0</v>
      </c>
      <c r="K173" s="395">
        <v>0</v>
      </c>
      <c r="L173" s="395">
        <v>0</v>
      </c>
      <c r="M173" s="395">
        <v>0</v>
      </c>
      <c r="N173" s="395">
        <v>0</v>
      </c>
      <c r="O173" s="396">
        <v>0</v>
      </c>
    </row>
    <row r="174" spans="1:15" x14ac:dyDescent="0.2">
      <c r="A174" s="391" t="s">
        <v>627</v>
      </c>
      <c r="B174" s="392" t="s">
        <v>601</v>
      </c>
      <c r="C174" s="392" t="s">
        <v>626</v>
      </c>
      <c r="D174" s="398">
        <v>0</v>
      </c>
      <c r="E174" s="395">
        <v>0</v>
      </c>
      <c r="F174" s="395">
        <v>0</v>
      </c>
      <c r="G174" s="395">
        <v>0</v>
      </c>
      <c r="H174" s="395">
        <v>0</v>
      </c>
      <c r="I174" s="395">
        <v>0</v>
      </c>
      <c r="J174" s="395">
        <v>0</v>
      </c>
      <c r="K174" s="395">
        <v>0</v>
      </c>
      <c r="L174" s="395">
        <v>0</v>
      </c>
      <c r="M174" s="395">
        <v>0</v>
      </c>
      <c r="N174" s="395">
        <v>0</v>
      </c>
      <c r="O174" s="396">
        <v>0</v>
      </c>
    </row>
    <row r="175" spans="1:15" x14ac:dyDescent="0.2">
      <c r="A175" s="391" t="s">
        <v>629</v>
      </c>
      <c r="B175" s="392" t="s">
        <v>601</v>
      </c>
      <c r="C175" s="392" t="s">
        <v>628</v>
      </c>
      <c r="D175" s="398">
        <v>0</v>
      </c>
      <c r="E175" s="395">
        <v>0</v>
      </c>
      <c r="F175" s="395">
        <v>0</v>
      </c>
      <c r="G175" s="395">
        <v>0</v>
      </c>
      <c r="H175" s="395">
        <v>0</v>
      </c>
      <c r="I175" s="395">
        <v>0</v>
      </c>
      <c r="J175" s="395">
        <v>0</v>
      </c>
      <c r="K175" s="395">
        <v>0</v>
      </c>
      <c r="L175" s="395">
        <v>0</v>
      </c>
      <c r="M175" s="395">
        <v>0</v>
      </c>
      <c r="N175" s="395">
        <v>0</v>
      </c>
      <c r="O175" s="396">
        <v>0</v>
      </c>
    </row>
    <row r="176" spans="1:15" x14ac:dyDescent="0.2">
      <c r="A176" s="391" t="s">
        <v>631</v>
      </c>
      <c r="B176" s="392" t="s">
        <v>601</v>
      </c>
      <c r="C176" s="392" t="s">
        <v>630</v>
      </c>
      <c r="D176" s="398">
        <v>0</v>
      </c>
      <c r="E176" s="395">
        <v>0</v>
      </c>
      <c r="F176" s="395">
        <v>0</v>
      </c>
      <c r="G176" s="395">
        <v>0</v>
      </c>
      <c r="H176" s="395">
        <v>0</v>
      </c>
      <c r="I176" s="395">
        <v>0</v>
      </c>
      <c r="J176" s="395">
        <v>0</v>
      </c>
      <c r="K176" s="395">
        <v>0</v>
      </c>
      <c r="L176" s="395">
        <v>0</v>
      </c>
      <c r="M176" s="395">
        <v>0</v>
      </c>
      <c r="N176" s="395">
        <v>0</v>
      </c>
      <c r="O176" s="396">
        <v>0</v>
      </c>
    </row>
    <row r="177" spans="1:15" x14ac:dyDescent="0.2">
      <c r="A177" s="391" t="s">
        <v>633</v>
      </c>
      <c r="B177" s="392" t="s">
        <v>601</v>
      </c>
      <c r="C177" s="392" t="s">
        <v>632</v>
      </c>
      <c r="D177" s="398">
        <v>0</v>
      </c>
      <c r="E177" s="395">
        <v>0</v>
      </c>
      <c r="F177" s="395">
        <v>0</v>
      </c>
      <c r="G177" s="395">
        <v>0</v>
      </c>
      <c r="H177" s="395">
        <v>0</v>
      </c>
      <c r="I177" s="395">
        <v>0</v>
      </c>
      <c r="J177" s="395">
        <v>0</v>
      </c>
      <c r="K177" s="395">
        <v>0</v>
      </c>
      <c r="L177" s="395">
        <v>0</v>
      </c>
      <c r="M177" s="395">
        <v>0</v>
      </c>
      <c r="N177" s="395">
        <v>0</v>
      </c>
      <c r="O177" s="396">
        <v>0</v>
      </c>
    </row>
    <row r="178" spans="1:15" x14ac:dyDescent="0.2">
      <c r="A178" s="391" t="s">
        <v>634</v>
      </c>
      <c r="B178" s="392" t="s">
        <v>601</v>
      </c>
      <c r="C178" s="392" t="s">
        <v>601</v>
      </c>
      <c r="D178" s="398">
        <v>0</v>
      </c>
      <c r="E178" s="395">
        <v>0</v>
      </c>
      <c r="F178" s="395">
        <v>0</v>
      </c>
      <c r="G178" s="395">
        <v>0</v>
      </c>
      <c r="H178" s="395">
        <v>0</v>
      </c>
      <c r="I178" s="395">
        <v>0</v>
      </c>
      <c r="J178" s="395">
        <v>0</v>
      </c>
      <c r="K178" s="395">
        <v>0</v>
      </c>
      <c r="L178" s="395">
        <v>0</v>
      </c>
      <c r="M178" s="395">
        <v>0</v>
      </c>
      <c r="N178" s="395">
        <v>0</v>
      </c>
      <c r="O178" s="396">
        <v>0</v>
      </c>
    </row>
    <row r="179" spans="1:15" x14ac:dyDescent="0.2">
      <c r="A179" s="391" t="s">
        <v>636</v>
      </c>
      <c r="B179" s="392" t="s">
        <v>601</v>
      </c>
      <c r="C179" s="392" t="s">
        <v>635</v>
      </c>
      <c r="D179" s="398">
        <v>0</v>
      </c>
      <c r="E179" s="395">
        <v>0</v>
      </c>
      <c r="F179" s="395">
        <v>0</v>
      </c>
      <c r="G179" s="395">
        <v>0</v>
      </c>
      <c r="H179" s="395">
        <v>0</v>
      </c>
      <c r="I179" s="395">
        <v>0</v>
      </c>
      <c r="J179" s="395">
        <v>0</v>
      </c>
      <c r="K179" s="395">
        <v>0</v>
      </c>
      <c r="L179" s="395">
        <v>0</v>
      </c>
      <c r="M179" s="395">
        <v>0</v>
      </c>
      <c r="N179" s="395">
        <v>0</v>
      </c>
      <c r="O179" s="396">
        <v>0</v>
      </c>
    </row>
    <row r="180" spans="1:15" x14ac:dyDescent="0.2">
      <c r="A180" s="391" t="s">
        <v>638</v>
      </c>
      <c r="B180" s="392" t="s">
        <v>601</v>
      </c>
      <c r="C180" s="392" t="s">
        <v>637</v>
      </c>
      <c r="D180" s="398">
        <v>0</v>
      </c>
      <c r="E180" s="395">
        <v>0</v>
      </c>
      <c r="F180" s="395">
        <v>0</v>
      </c>
      <c r="G180" s="395">
        <v>0</v>
      </c>
      <c r="H180" s="395">
        <v>0</v>
      </c>
      <c r="I180" s="395">
        <v>0</v>
      </c>
      <c r="J180" s="395">
        <v>0</v>
      </c>
      <c r="K180" s="395">
        <v>0</v>
      </c>
      <c r="L180" s="395">
        <v>0</v>
      </c>
      <c r="M180" s="395">
        <v>0</v>
      </c>
      <c r="N180" s="395">
        <v>0</v>
      </c>
      <c r="O180" s="396">
        <v>0</v>
      </c>
    </row>
    <row r="181" spans="1:15" x14ac:dyDescent="0.2">
      <c r="A181" s="391" t="s">
        <v>640</v>
      </c>
      <c r="B181" s="392" t="s">
        <v>601</v>
      </c>
      <c r="C181" s="392" t="s">
        <v>639</v>
      </c>
      <c r="D181" s="398">
        <v>0</v>
      </c>
      <c r="E181" s="395">
        <v>0</v>
      </c>
      <c r="F181" s="395">
        <v>0</v>
      </c>
      <c r="G181" s="395">
        <v>0</v>
      </c>
      <c r="H181" s="395">
        <v>0</v>
      </c>
      <c r="I181" s="395">
        <v>0</v>
      </c>
      <c r="J181" s="395">
        <v>0</v>
      </c>
      <c r="K181" s="395">
        <v>0</v>
      </c>
      <c r="L181" s="395">
        <v>0</v>
      </c>
      <c r="M181" s="395">
        <v>0</v>
      </c>
      <c r="N181" s="395">
        <v>0</v>
      </c>
      <c r="O181" s="396">
        <v>0</v>
      </c>
    </row>
    <row r="182" spans="1:15" x14ac:dyDescent="0.2">
      <c r="A182" s="391" t="s">
        <v>643</v>
      </c>
      <c r="B182" s="392" t="s">
        <v>641</v>
      </c>
      <c r="C182" s="392" t="s">
        <v>642</v>
      </c>
      <c r="D182" s="398">
        <v>0</v>
      </c>
      <c r="E182" s="395">
        <v>0</v>
      </c>
      <c r="F182" s="395">
        <v>0</v>
      </c>
      <c r="G182" s="395">
        <v>0</v>
      </c>
      <c r="H182" s="395">
        <v>0</v>
      </c>
      <c r="I182" s="395">
        <v>0</v>
      </c>
      <c r="J182" s="395">
        <v>0</v>
      </c>
      <c r="K182" s="395">
        <v>0</v>
      </c>
      <c r="L182" s="395">
        <v>0</v>
      </c>
      <c r="M182" s="395">
        <v>0</v>
      </c>
      <c r="N182" s="395">
        <v>0</v>
      </c>
      <c r="O182" s="396">
        <v>0</v>
      </c>
    </row>
    <row r="183" spans="1:15" x14ac:dyDescent="0.2">
      <c r="A183" s="391" t="s">
        <v>645</v>
      </c>
      <c r="B183" s="392" t="s">
        <v>641</v>
      </c>
      <c r="C183" s="392" t="s">
        <v>644</v>
      </c>
      <c r="D183" s="398">
        <v>0</v>
      </c>
      <c r="E183" s="395">
        <v>0</v>
      </c>
      <c r="F183" s="395">
        <v>0</v>
      </c>
      <c r="G183" s="395">
        <v>0</v>
      </c>
      <c r="H183" s="395">
        <v>0</v>
      </c>
      <c r="I183" s="395">
        <v>0</v>
      </c>
      <c r="J183" s="395">
        <v>0</v>
      </c>
      <c r="K183" s="395">
        <v>0</v>
      </c>
      <c r="L183" s="395">
        <v>0</v>
      </c>
      <c r="M183" s="395">
        <v>0</v>
      </c>
      <c r="N183" s="395">
        <v>0</v>
      </c>
      <c r="O183" s="396">
        <v>0</v>
      </c>
    </row>
    <row r="184" spans="1:15" x14ac:dyDescent="0.2">
      <c r="A184" s="391" t="s">
        <v>647</v>
      </c>
      <c r="B184" s="392" t="s">
        <v>641</v>
      </c>
      <c r="C184" s="392" t="s">
        <v>646</v>
      </c>
      <c r="D184" s="398">
        <v>0</v>
      </c>
      <c r="E184" s="395">
        <v>0</v>
      </c>
      <c r="F184" s="395">
        <v>0</v>
      </c>
      <c r="G184" s="395">
        <v>0</v>
      </c>
      <c r="H184" s="395">
        <v>0</v>
      </c>
      <c r="I184" s="395">
        <v>0</v>
      </c>
      <c r="J184" s="395">
        <v>0</v>
      </c>
      <c r="K184" s="395">
        <v>0</v>
      </c>
      <c r="L184" s="395">
        <v>0</v>
      </c>
      <c r="M184" s="395">
        <v>0</v>
      </c>
      <c r="N184" s="395">
        <v>0</v>
      </c>
      <c r="O184" s="396">
        <v>0</v>
      </c>
    </row>
    <row r="185" spans="1:15" x14ac:dyDescent="0.2">
      <c r="A185" s="391" t="s">
        <v>649</v>
      </c>
      <c r="B185" s="392" t="s">
        <v>641</v>
      </c>
      <c r="C185" s="392" t="s">
        <v>648</v>
      </c>
      <c r="D185" s="398">
        <v>0</v>
      </c>
      <c r="E185" s="395">
        <v>0</v>
      </c>
      <c r="F185" s="395">
        <v>0</v>
      </c>
      <c r="G185" s="395">
        <v>0</v>
      </c>
      <c r="H185" s="395">
        <v>0</v>
      </c>
      <c r="I185" s="395">
        <v>0</v>
      </c>
      <c r="J185" s="395">
        <v>0</v>
      </c>
      <c r="K185" s="395">
        <v>0</v>
      </c>
      <c r="L185" s="395">
        <v>0</v>
      </c>
      <c r="M185" s="395">
        <v>0</v>
      </c>
      <c r="N185" s="395">
        <v>0</v>
      </c>
      <c r="O185" s="396">
        <v>0</v>
      </c>
    </row>
    <row r="186" spans="1:15" x14ac:dyDescent="0.2">
      <c r="A186" s="391" t="s">
        <v>651</v>
      </c>
      <c r="B186" s="392" t="s">
        <v>641</v>
      </c>
      <c r="C186" s="392" t="s">
        <v>650</v>
      </c>
      <c r="D186" s="398">
        <v>0</v>
      </c>
      <c r="E186" s="395">
        <v>0</v>
      </c>
      <c r="F186" s="395">
        <v>0</v>
      </c>
      <c r="G186" s="395">
        <v>0</v>
      </c>
      <c r="H186" s="395">
        <v>0</v>
      </c>
      <c r="I186" s="395">
        <v>0</v>
      </c>
      <c r="J186" s="395">
        <v>0</v>
      </c>
      <c r="K186" s="395">
        <v>0</v>
      </c>
      <c r="L186" s="395">
        <v>0</v>
      </c>
      <c r="M186" s="395">
        <v>0</v>
      </c>
      <c r="N186" s="395">
        <v>0</v>
      </c>
      <c r="O186" s="396">
        <v>0</v>
      </c>
    </row>
    <row r="187" spans="1:15" x14ac:dyDescent="0.2">
      <c r="A187" s="391" t="s">
        <v>653</v>
      </c>
      <c r="B187" s="392" t="s">
        <v>641</v>
      </c>
      <c r="C187" s="392" t="s">
        <v>652</v>
      </c>
      <c r="D187" s="398">
        <v>0</v>
      </c>
      <c r="E187" s="395">
        <v>0</v>
      </c>
      <c r="F187" s="395">
        <v>0</v>
      </c>
      <c r="G187" s="395">
        <v>0</v>
      </c>
      <c r="H187" s="395">
        <v>0</v>
      </c>
      <c r="I187" s="395">
        <v>0</v>
      </c>
      <c r="J187" s="395">
        <v>0</v>
      </c>
      <c r="K187" s="395">
        <v>0</v>
      </c>
      <c r="L187" s="395">
        <v>0</v>
      </c>
      <c r="M187" s="395">
        <v>0</v>
      </c>
      <c r="N187" s="395">
        <v>0</v>
      </c>
      <c r="O187" s="396">
        <v>0</v>
      </c>
    </row>
    <row r="188" spans="1:15" x14ac:dyDescent="0.2">
      <c r="A188" s="391" t="s">
        <v>655</v>
      </c>
      <c r="B188" s="392" t="s">
        <v>641</v>
      </c>
      <c r="C188" s="392" t="s">
        <v>654</v>
      </c>
      <c r="D188" s="398">
        <v>0</v>
      </c>
      <c r="E188" s="395">
        <v>0</v>
      </c>
      <c r="F188" s="395">
        <v>0</v>
      </c>
      <c r="G188" s="395">
        <v>0</v>
      </c>
      <c r="H188" s="395">
        <v>0</v>
      </c>
      <c r="I188" s="395">
        <v>0</v>
      </c>
      <c r="J188" s="395">
        <v>0</v>
      </c>
      <c r="K188" s="395">
        <v>0</v>
      </c>
      <c r="L188" s="395">
        <v>0</v>
      </c>
      <c r="M188" s="395">
        <v>0</v>
      </c>
      <c r="N188" s="395">
        <v>0</v>
      </c>
      <c r="O188" s="396">
        <v>0</v>
      </c>
    </row>
    <row r="189" spans="1:15" x14ac:dyDescent="0.2">
      <c r="A189" s="391" t="s">
        <v>657</v>
      </c>
      <c r="B189" s="392" t="s">
        <v>641</v>
      </c>
      <c r="C189" s="392" t="s">
        <v>656</v>
      </c>
      <c r="D189" s="398">
        <v>0</v>
      </c>
      <c r="E189" s="395">
        <v>0</v>
      </c>
      <c r="F189" s="395">
        <v>0</v>
      </c>
      <c r="G189" s="395">
        <v>0</v>
      </c>
      <c r="H189" s="395">
        <v>0</v>
      </c>
      <c r="I189" s="395">
        <v>0</v>
      </c>
      <c r="J189" s="395">
        <v>0</v>
      </c>
      <c r="K189" s="395">
        <v>0</v>
      </c>
      <c r="L189" s="395">
        <v>0</v>
      </c>
      <c r="M189" s="395">
        <v>0</v>
      </c>
      <c r="N189" s="395">
        <v>0</v>
      </c>
      <c r="O189" s="396">
        <v>0</v>
      </c>
    </row>
    <row r="190" spans="1:15" x14ac:dyDescent="0.2">
      <c r="A190" s="391" t="s">
        <v>659</v>
      </c>
      <c r="B190" s="392" t="s">
        <v>641</v>
      </c>
      <c r="C190" s="392" t="s">
        <v>658</v>
      </c>
      <c r="D190" s="398">
        <v>0</v>
      </c>
      <c r="E190" s="395">
        <v>0</v>
      </c>
      <c r="F190" s="395">
        <v>0</v>
      </c>
      <c r="G190" s="395">
        <v>0</v>
      </c>
      <c r="H190" s="395">
        <v>0</v>
      </c>
      <c r="I190" s="395">
        <v>0</v>
      </c>
      <c r="J190" s="395">
        <v>0</v>
      </c>
      <c r="K190" s="395">
        <v>0</v>
      </c>
      <c r="L190" s="395">
        <v>0</v>
      </c>
      <c r="M190" s="395">
        <v>0</v>
      </c>
      <c r="N190" s="395">
        <v>0</v>
      </c>
      <c r="O190" s="396">
        <v>0</v>
      </c>
    </row>
    <row r="191" spans="1:15" x14ac:dyDescent="0.2">
      <c r="A191" s="391" t="s">
        <v>661</v>
      </c>
      <c r="B191" s="392" t="s">
        <v>641</v>
      </c>
      <c r="C191" s="392" t="s">
        <v>660</v>
      </c>
      <c r="D191" s="398">
        <v>0</v>
      </c>
      <c r="E191" s="395">
        <v>0</v>
      </c>
      <c r="F191" s="395">
        <v>0</v>
      </c>
      <c r="G191" s="395">
        <v>0</v>
      </c>
      <c r="H191" s="395">
        <v>0</v>
      </c>
      <c r="I191" s="395">
        <v>0</v>
      </c>
      <c r="J191" s="395">
        <v>0</v>
      </c>
      <c r="K191" s="395">
        <v>0</v>
      </c>
      <c r="L191" s="395">
        <v>0</v>
      </c>
      <c r="M191" s="395">
        <v>0</v>
      </c>
      <c r="N191" s="395">
        <v>0</v>
      </c>
      <c r="O191" s="396">
        <v>0</v>
      </c>
    </row>
    <row r="192" spans="1:15" x14ac:dyDescent="0.2">
      <c r="A192" s="391" t="s">
        <v>663</v>
      </c>
      <c r="B192" s="392" t="s">
        <v>641</v>
      </c>
      <c r="C192" s="392" t="s">
        <v>662</v>
      </c>
      <c r="D192" s="398">
        <v>0</v>
      </c>
      <c r="E192" s="395">
        <v>0</v>
      </c>
      <c r="F192" s="395">
        <v>0</v>
      </c>
      <c r="G192" s="395">
        <v>0</v>
      </c>
      <c r="H192" s="395">
        <v>0</v>
      </c>
      <c r="I192" s="395">
        <v>0</v>
      </c>
      <c r="J192" s="395">
        <v>0</v>
      </c>
      <c r="K192" s="395">
        <v>0</v>
      </c>
      <c r="L192" s="395">
        <v>0</v>
      </c>
      <c r="M192" s="395">
        <v>0</v>
      </c>
      <c r="N192" s="395">
        <v>0</v>
      </c>
      <c r="O192" s="396">
        <v>0</v>
      </c>
    </row>
    <row r="193" spans="1:15" x14ac:dyDescent="0.2">
      <c r="A193" s="391" t="s">
        <v>665</v>
      </c>
      <c r="B193" s="392" t="s">
        <v>641</v>
      </c>
      <c r="C193" s="392" t="s">
        <v>664</v>
      </c>
      <c r="D193" s="398">
        <v>0</v>
      </c>
      <c r="E193" s="395">
        <v>0</v>
      </c>
      <c r="F193" s="395">
        <v>0</v>
      </c>
      <c r="G193" s="395">
        <v>0</v>
      </c>
      <c r="H193" s="395">
        <v>0</v>
      </c>
      <c r="I193" s="395">
        <v>0</v>
      </c>
      <c r="J193" s="395">
        <v>0</v>
      </c>
      <c r="K193" s="395">
        <v>0</v>
      </c>
      <c r="L193" s="395">
        <v>0</v>
      </c>
      <c r="M193" s="395">
        <v>0</v>
      </c>
      <c r="N193" s="395">
        <v>0</v>
      </c>
      <c r="O193" s="396">
        <v>0</v>
      </c>
    </row>
    <row r="194" spans="1:15" x14ac:dyDescent="0.2">
      <c r="A194" s="391" t="s">
        <v>667</v>
      </c>
      <c r="B194" s="392" t="s">
        <v>641</v>
      </c>
      <c r="C194" s="392" t="s">
        <v>666</v>
      </c>
      <c r="D194" s="398">
        <v>0</v>
      </c>
      <c r="E194" s="395">
        <v>0</v>
      </c>
      <c r="F194" s="395">
        <v>0</v>
      </c>
      <c r="G194" s="395">
        <v>0</v>
      </c>
      <c r="H194" s="395">
        <v>0</v>
      </c>
      <c r="I194" s="395">
        <v>0</v>
      </c>
      <c r="J194" s="395">
        <v>0</v>
      </c>
      <c r="K194" s="395">
        <v>0</v>
      </c>
      <c r="L194" s="395">
        <v>0</v>
      </c>
      <c r="M194" s="395">
        <v>0</v>
      </c>
      <c r="N194" s="395">
        <v>0</v>
      </c>
      <c r="O194" s="396">
        <v>0</v>
      </c>
    </row>
    <row r="195" spans="1:15" x14ac:dyDescent="0.2">
      <c r="A195" s="391" t="s">
        <v>669</v>
      </c>
      <c r="B195" s="392" t="s">
        <v>641</v>
      </c>
      <c r="C195" s="392" t="s">
        <v>668</v>
      </c>
      <c r="D195" s="398">
        <v>0</v>
      </c>
      <c r="E195" s="395">
        <v>0</v>
      </c>
      <c r="F195" s="395">
        <v>0</v>
      </c>
      <c r="G195" s="395">
        <v>0</v>
      </c>
      <c r="H195" s="395">
        <v>0</v>
      </c>
      <c r="I195" s="395">
        <v>0</v>
      </c>
      <c r="J195" s="395">
        <v>0</v>
      </c>
      <c r="K195" s="395">
        <v>0</v>
      </c>
      <c r="L195" s="395">
        <v>0</v>
      </c>
      <c r="M195" s="395">
        <v>0</v>
      </c>
      <c r="N195" s="395">
        <v>0</v>
      </c>
      <c r="O195" s="396">
        <v>0</v>
      </c>
    </row>
    <row r="196" spans="1:15" x14ac:dyDescent="0.2">
      <c r="A196" s="391" t="s">
        <v>670</v>
      </c>
      <c r="B196" s="392" t="s">
        <v>641</v>
      </c>
      <c r="C196" s="392" t="s">
        <v>641</v>
      </c>
      <c r="D196" s="398">
        <v>0</v>
      </c>
      <c r="E196" s="395">
        <v>0</v>
      </c>
      <c r="F196" s="395">
        <v>0</v>
      </c>
      <c r="G196" s="395">
        <v>0</v>
      </c>
      <c r="H196" s="395">
        <v>0</v>
      </c>
      <c r="I196" s="395">
        <v>0</v>
      </c>
      <c r="J196" s="395">
        <v>0</v>
      </c>
      <c r="K196" s="395">
        <v>0</v>
      </c>
      <c r="L196" s="395">
        <v>0</v>
      </c>
      <c r="M196" s="395">
        <v>0</v>
      </c>
      <c r="N196" s="395">
        <v>0</v>
      </c>
      <c r="O196" s="396">
        <v>0</v>
      </c>
    </row>
    <row r="197" spans="1:15" x14ac:dyDescent="0.2">
      <c r="A197" s="391" t="s">
        <v>672</v>
      </c>
      <c r="B197" s="392" t="s">
        <v>641</v>
      </c>
      <c r="C197" s="392" t="s">
        <v>671</v>
      </c>
      <c r="D197" s="398">
        <v>0</v>
      </c>
      <c r="E197" s="395">
        <v>0</v>
      </c>
      <c r="F197" s="395">
        <v>0</v>
      </c>
      <c r="G197" s="395">
        <v>0</v>
      </c>
      <c r="H197" s="395">
        <v>0</v>
      </c>
      <c r="I197" s="395">
        <v>0</v>
      </c>
      <c r="J197" s="395">
        <v>0</v>
      </c>
      <c r="K197" s="395">
        <v>0</v>
      </c>
      <c r="L197" s="395">
        <v>0</v>
      </c>
      <c r="M197" s="395">
        <v>0</v>
      </c>
      <c r="N197" s="395">
        <v>0</v>
      </c>
      <c r="O197" s="396">
        <v>0</v>
      </c>
    </row>
    <row r="198" spans="1:15" x14ac:dyDescent="0.2">
      <c r="A198" s="391" t="s">
        <v>674</v>
      </c>
      <c r="B198" s="392" t="s">
        <v>641</v>
      </c>
      <c r="C198" s="392" t="s">
        <v>673</v>
      </c>
      <c r="D198" s="398">
        <v>0</v>
      </c>
      <c r="E198" s="395">
        <v>0</v>
      </c>
      <c r="F198" s="395">
        <v>0</v>
      </c>
      <c r="G198" s="395">
        <v>0</v>
      </c>
      <c r="H198" s="395">
        <v>0</v>
      </c>
      <c r="I198" s="395">
        <v>0</v>
      </c>
      <c r="J198" s="395">
        <v>0</v>
      </c>
      <c r="K198" s="395">
        <v>0</v>
      </c>
      <c r="L198" s="395">
        <v>0</v>
      </c>
      <c r="M198" s="395">
        <v>0</v>
      </c>
      <c r="N198" s="395">
        <v>0</v>
      </c>
      <c r="O198" s="396">
        <v>0</v>
      </c>
    </row>
    <row r="199" spans="1:15" x14ac:dyDescent="0.2">
      <c r="A199" s="391" t="s">
        <v>676</v>
      </c>
      <c r="B199" s="392" t="s">
        <v>641</v>
      </c>
      <c r="C199" s="392" t="s">
        <v>675</v>
      </c>
      <c r="D199" s="398">
        <v>0</v>
      </c>
      <c r="E199" s="395">
        <v>0</v>
      </c>
      <c r="F199" s="395">
        <v>0</v>
      </c>
      <c r="G199" s="395">
        <v>0</v>
      </c>
      <c r="H199" s="395">
        <v>0</v>
      </c>
      <c r="I199" s="395">
        <v>0</v>
      </c>
      <c r="J199" s="395">
        <v>0</v>
      </c>
      <c r="K199" s="395">
        <v>0</v>
      </c>
      <c r="L199" s="395">
        <v>0</v>
      </c>
      <c r="M199" s="395">
        <v>0</v>
      </c>
      <c r="N199" s="395">
        <v>0</v>
      </c>
      <c r="O199" s="396">
        <v>0</v>
      </c>
    </row>
    <row r="200" spans="1:15" x14ac:dyDescent="0.2">
      <c r="A200" s="391" t="s">
        <v>678</v>
      </c>
      <c r="B200" s="392" t="s">
        <v>641</v>
      </c>
      <c r="C200" s="392" t="s">
        <v>677</v>
      </c>
      <c r="D200" s="398">
        <v>0</v>
      </c>
      <c r="E200" s="395">
        <v>0</v>
      </c>
      <c r="F200" s="395">
        <v>0</v>
      </c>
      <c r="G200" s="395">
        <v>0</v>
      </c>
      <c r="H200" s="395">
        <v>0</v>
      </c>
      <c r="I200" s="395">
        <v>0</v>
      </c>
      <c r="J200" s="395">
        <v>0</v>
      </c>
      <c r="K200" s="395">
        <v>0</v>
      </c>
      <c r="L200" s="395">
        <v>0</v>
      </c>
      <c r="M200" s="395">
        <v>0</v>
      </c>
      <c r="N200" s="395">
        <v>0</v>
      </c>
      <c r="O200" s="396">
        <v>0</v>
      </c>
    </row>
    <row r="201" spans="1:15" x14ac:dyDescent="0.2">
      <c r="A201" s="391" t="s">
        <v>681</v>
      </c>
      <c r="B201" s="392" t="s">
        <v>679</v>
      </c>
      <c r="C201" s="392" t="s">
        <v>680</v>
      </c>
      <c r="D201" s="398">
        <v>0</v>
      </c>
      <c r="E201" s="395">
        <v>0</v>
      </c>
      <c r="F201" s="395">
        <v>0</v>
      </c>
      <c r="G201" s="395">
        <v>0</v>
      </c>
      <c r="H201" s="395">
        <v>0</v>
      </c>
      <c r="I201" s="395">
        <v>0</v>
      </c>
      <c r="J201" s="395">
        <v>0</v>
      </c>
      <c r="K201" s="395">
        <v>0</v>
      </c>
      <c r="L201" s="395">
        <v>0</v>
      </c>
      <c r="M201" s="395">
        <v>0</v>
      </c>
      <c r="N201" s="395">
        <v>0</v>
      </c>
      <c r="O201" s="396">
        <v>0</v>
      </c>
    </row>
    <row r="202" spans="1:15" x14ac:dyDescent="0.2">
      <c r="A202" s="391" t="s">
        <v>683</v>
      </c>
      <c r="B202" s="392" t="s">
        <v>679</v>
      </c>
      <c r="C202" s="392" t="s">
        <v>682</v>
      </c>
      <c r="D202" s="398">
        <v>0</v>
      </c>
      <c r="E202" s="395">
        <v>0</v>
      </c>
      <c r="F202" s="395">
        <v>0</v>
      </c>
      <c r="G202" s="395">
        <v>0</v>
      </c>
      <c r="H202" s="395">
        <v>0</v>
      </c>
      <c r="I202" s="395">
        <v>0</v>
      </c>
      <c r="J202" s="395">
        <v>0</v>
      </c>
      <c r="K202" s="395">
        <v>0</v>
      </c>
      <c r="L202" s="395">
        <v>0</v>
      </c>
      <c r="M202" s="395">
        <v>0</v>
      </c>
      <c r="N202" s="395">
        <v>0</v>
      </c>
      <c r="O202" s="396">
        <v>0</v>
      </c>
    </row>
    <row r="203" spans="1:15" x14ac:dyDescent="0.2">
      <c r="A203" s="391" t="s">
        <v>685</v>
      </c>
      <c r="B203" s="392" t="s">
        <v>679</v>
      </c>
      <c r="C203" s="392" t="s">
        <v>684</v>
      </c>
      <c r="D203" s="398">
        <v>0</v>
      </c>
      <c r="E203" s="395">
        <v>0</v>
      </c>
      <c r="F203" s="395">
        <v>0</v>
      </c>
      <c r="G203" s="395">
        <v>0</v>
      </c>
      <c r="H203" s="395">
        <v>0</v>
      </c>
      <c r="I203" s="395">
        <v>0</v>
      </c>
      <c r="J203" s="395">
        <v>0</v>
      </c>
      <c r="K203" s="395">
        <v>0</v>
      </c>
      <c r="L203" s="395">
        <v>0</v>
      </c>
      <c r="M203" s="395">
        <v>0</v>
      </c>
      <c r="N203" s="395">
        <v>0</v>
      </c>
      <c r="O203" s="396">
        <v>0</v>
      </c>
    </row>
    <row r="204" spans="1:15" x14ac:dyDescent="0.2">
      <c r="A204" s="391" t="s">
        <v>687</v>
      </c>
      <c r="B204" s="392" t="s">
        <v>679</v>
      </c>
      <c r="C204" s="392" t="s">
        <v>686</v>
      </c>
      <c r="D204" s="398">
        <v>0</v>
      </c>
      <c r="E204" s="395">
        <v>0</v>
      </c>
      <c r="F204" s="395">
        <v>0</v>
      </c>
      <c r="G204" s="395">
        <v>0</v>
      </c>
      <c r="H204" s="395">
        <v>0</v>
      </c>
      <c r="I204" s="395">
        <v>0</v>
      </c>
      <c r="J204" s="395">
        <v>0</v>
      </c>
      <c r="K204" s="395">
        <v>0</v>
      </c>
      <c r="L204" s="395">
        <v>0</v>
      </c>
      <c r="M204" s="395">
        <v>0</v>
      </c>
      <c r="N204" s="395">
        <v>0</v>
      </c>
      <c r="O204" s="396">
        <v>0</v>
      </c>
    </row>
    <row r="205" spans="1:15" x14ac:dyDescent="0.2">
      <c r="A205" s="391" t="s">
        <v>689</v>
      </c>
      <c r="B205" s="392" t="s">
        <v>679</v>
      </c>
      <c r="C205" s="392" t="s">
        <v>688</v>
      </c>
      <c r="D205" s="398">
        <v>0</v>
      </c>
      <c r="E205" s="395">
        <v>0</v>
      </c>
      <c r="F205" s="395">
        <v>0</v>
      </c>
      <c r="G205" s="395">
        <v>0</v>
      </c>
      <c r="H205" s="395">
        <v>0</v>
      </c>
      <c r="I205" s="395">
        <v>0</v>
      </c>
      <c r="J205" s="395">
        <v>0</v>
      </c>
      <c r="K205" s="395">
        <v>0</v>
      </c>
      <c r="L205" s="395">
        <v>0</v>
      </c>
      <c r="M205" s="395">
        <v>0</v>
      </c>
      <c r="N205" s="395">
        <v>0</v>
      </c>
      <c r="O205" s="396">
        <v>0</v>
      </c>
    </row>
    <row r="206" spans="1:15" x14ac:dyDescent="0.2">
      <c r="A206" s="391" t="s">
        <v>690</v>
      </c>
      <c r="B206" s="392" t="s">
        <v>679</v>
      </c>
      <c r="C206" s="392" t="s">
        <v>302</v>
      </c>
      <c r="D206" s="398">
        <v>0</v>
      </c>
      <c r="E206" s="395">
        <v>0</v>
      </c>
      <c r="F206" s="395">
        <v>0</v>
      </c>
      <c r="G206" s="395">
        <v>0</v>
      </c>
      <c r="H206" s="395">
        <v>0</v>
      </c>
      <c r="I206" s="395">
        <v>0</v>
      </c>
      <c r="J206" s="395">
        <v>0</v>
      </c>
      <c r="K206" s="395">
        <v>0</v>
      </c>
      <c r="L206" s="395">
        <v>0</v>
      </c>
      <c r="M206" s="395">
        <v>0</v>
      </c>
      <c r="N206" s="395">
        <v>0</v>
      </c>
      <c r="O206" s="396">
        <v>0</v>
      </c>
    </row>
    <row r="207" spans="1:15" x14ac:dyDescent="0.2">
      <c r="A207" s="391" t="s">
        <v>692</v>
      </c>
      <c r="B207" s="392" t="s">
        <v>679</v>
      </c>
      <c r="C207" s="392" t="s">
        <v>691</v>
      </c>
      <c r="D207" s="398">
        <v>0</v>
      </c>
      <c r="E207" s="395">
        <v>0</v>
      </c>
      <c r="F207" s="395">
        <v>0</v>
      </c>
      <c r="G207" s="395">
        <v>0</v>
      </c>
      <c r="H207" s="395">
        <v>0</v>
      </c>
      <c r="I207" s="395">
        <v>0</v>
      </c>
      <c r="J207" s="395">
        <v>0</v>
      </c>
      <c r="K207" s="395">
        <v>0</v>
      </c>
      <c r="L207" s="395">
        <v>0</v>
      </c>
      <c r="M207" s="395">
        <v>0</v>
      </c>
      <c r="N207" s="395">
        <v>0</v>
      </c>
      <c r="O207" s="396">
        <v>0</v>
      </c>
    </row>
    <row r="208" spans="1:15" x14ac:dyDescent="0.2">
      <c r="A208" s="391" t="s">
        <v>693</v>
      </c>
      <c r="B208" s="392" t="s">
        <v>679</v>
      </c>
      <c r="C208" s="392" t="s">
        <v>679</v>
      </c>
      <c r="D208" s="398">
        <v>0</v>
      </c>
      <c r="E208" s="395">
        <v>0</v>
      </c>
      <c r="F208" s="395">
        <v>0</v>
      </c>
      <c r="G208" s="395">
        <v>0</v>
      </c>
      <c r="H208" s="395">
        <v>0</v>
      </c>
      <c r="I208" s="395">
        <v>0</v>
      </c>
      <c r="J208" s="395">
        <v>0</v>
      </c>
      <c r="K208" s="395">
        <v>0</v>
      </c>
      <c r="L208" s="395">
        <v>0</v>
      </c>
      <c r="M208" s="395">
        <v>0</v>
      </c>
      <c r="N208" s="395">
        <v>0</v>
      </c>
      <c r="O208" s="396">
        <v>0</v>
      </c>
    </row>
    <row r="209" spans="1:15" x14ac:dyDescent="0.2">
      <c r="A209" s="391" t="s">
        <v>695</v>
      </c>
      <c r="B209" s="392" t="s">
        <v>679</v>
      </c>
      <c r="C209" s="392" t="s">
        <v>694</v>
      </c>
      <c r="D209" s="398">
        <v>0</v>
      </c>
      <c r="E209" s="395">
        <v>0</v>
      </c>
      <c r="F209" s="395">
        <v>0</v>
      </c>
      <c r="G209" s="395">
        <v>0</v>
      </c>
      <c r="H209" s="395">
        <v>0</v>
      </c>
      <c r="I209" s="395">
        <v>0</v>
      </c>
      <c r="J209" s="395">
        <v>0</v>
      </c>
      <c r="K209" s="395">
        <v>0</v>
      </c>
      <c r="L209" s="395">
        <v>0</v>
      </c>
      <c r="M209" s="395">
        <v>0</v>
      </c>
      <c r="N209" s="395">
        <v>0</v>
      </c>
      <c r="O209" s="396">
        <v>0</v>
      </c>
    </row>
    <row r="210" spans="1:15" x14ac:dyDescent="0.2">
      <c r="A210" s="391" t="s">
        <v>697</v>
      </c>
      <c r="B210" s="392" t="s">
        <v>679</v>
      </c>
      <c r="C210" s="392" t="s">
        <v>696</v>
      </c>
      <c r="D210" s="398">
        <v>0</v>
      </c>
      <c r="E210" s="395">
        <v>0</v>
      </c>
      <c r="F210" s="395">
        <v>0</v>
      </c>
      <c r="G210" s="395">
        <v>0</v>
      </c>
      <c r="H210" s="395">
        <v>0</v>
      </c>
      <c r="I210" s="395">
        <v>0</v>
      </c>
      <c r="J210" s="395">
        <v>0</v>
      </c>
      <c r="K210" s="395">
        <v>0</v>
      </c>
      <c r="L210" s="395">
        <v>0</v>
      </c>
      <c r="M210" s="395">
        <v>0</v>
      </c>
      <c r="N210" s="395">
        <v>0</v>
      </c>
      <c r="O210" s="396">
        <v>0</v>
      </c>
    </row>
    <row r="211" spans="1:15" x14ac:dyDescent="0.2">
      <c r="A211" s="391" t="s">
        <v>699</v>
      </c>
      <c r="B211" s="392" t="s">
        <v>679</v>
      </c>
      <c r="C211" s="392" t="s">
        <v>698</v>
      </c>
      <c r="D211" s="398">
        <v>0</v>
      </c>
      <c r="E211" s="395">
        <v>0</v>
      </c>
      <c r="F211" s="395">
        <v>0</v>
      </c>
      <c r="G211" s="395">
        <v>0</v>
      </c>
      <c r="H211" s="395">
        <v>0</v>
      </c>
      <c r="I211" s="395">
        <v>0</v>
      </c>
      <c r="J211" s="395">
        <v>0</v>
      </c>
      <c r="K211" s="395">
        <v>0</v>
      </c>
      <c r="L211" s="395">
        <v>0</v>
      </c>
      <c r="M211" s="395">
        <v>0</v>
      </c>
      <c r="N211" s="395">
        <v>0</v>
      </c>
      <c r="O211" s="396">
        <v>0</v>
      </c>
    </row>
    <row r="212" spans="1:15" x14ac:dyDescent="0.2">
      <c r="A212" s="391" t="s">
        <v>701</v>
      </c>
      <c r="B212" s="392" t="s">
        <v>679</v>
      </c>
      <c r="C212" s="392" t="s">
        <v>700</v>
      </c>
      <c r="D212" s="398">
        <v>0</v>
      </c>
      <c r="E212" s="395">
        <v>0</v>
      </c>
      <c r="F212" s="395">
        <v>0</v>
      </c>
      <c r="G212" s="395">
        <v>0</v>
      </c>
      <c r="H212" s="395">
        <v>0</v>
      </c>
      <c r="I212" s="395">
        <v>0</v>
      </c>
      <c r="J212" s="395">
        <v>0</v>
      </c>
      <c r="K212" s="395">
        <v>0</v>
      </c>
      <c r="L212" s="395">
        <v>0</v>
      </c>
      <c r="M212" s="395">
        <v>0</v>
      </c>
      <c r="N212" s="395">
        <v>0</v>
      </c>
      <c r="O212" s="396">
        <v>0</v>
      </c>
    </row>
    <row r="213" spans="1:15" x14ac:dyDescent="0.2">
      <c r="A213" s="391" t="s">
        <v>703</v>
      </c>
      <c r="B213" s="392" t="s">
        <v>679</v>
      </c>
      <c r="C213" s="392" t="s">
        <v>702</v>
      </c>
      <c r="D213" s="398">
        <v>0</v>
      </c>
      <c r="E213" s="395">
        <v>0</v>
      </c>
      <c r="F213" s="395">
        <v>0</v>
      </c>
      <c r="G213" s="395">
        <v>0</v>
      </c>
      <c r="H213" s="395">
        <v>0</v>
      </c>
      <c r="I213" s="395">
        <v>0</v>
      </c>
      <c r="J213" s="395">
        <v>0</v>
      </c>
      <c r="K213" s="395">
        <v>0</v>
      </c>
      <c r="L213" s="395">
        <v>0</v>
      </c>
      <c r="M213" s="395">
        <v>0</v>
      </c>
      <c r="N213" s="395">
        <v>0</v>
      </c>
      <c r="O213" s="396">
        <v>0</v>
      </c>
    </row>
    <row r="214" spans="1:15" x14ac:dyDescent="0.2">
      <c r="A214" s="391" t="s">
        <v>706</v>
      </c>
      <c r="B214" s="392" t="s">
        <v>704</v>
      </c>
      <c r="C214" s="392" t="s">
        <v>705</v>
      </c>
      <c r="D214" s="398">
        <v>0</v>
      </c>
      <c r="E214" s="395">
        <v>0</v>
      </c>
      <c r="F214" s="395">
        <v>0</v>
      </c>
      <c r="G214" s="395">
        <v>0</v>
      </c>
      <c r="H214" s="395">
        <v>0</v>
      </c>
      <c r="I214" s="395">
        <v>0</v>
      </c>
      <c r="J214" s="395">
        <v>0</v>
      </c>
      <c r="K214" s="395">
        <v>0</v>
      </c>
      <c r="L214" s="395">
        <v>0</v>
      </c>
      <c r="M214" s="395">
        <v>0</v>
      </c>
      <c r="N214" s="395">
        <v>0</v>
      </c>
      <c r="O214" s="396">
        <v>0</v>
      </c>
    </row>
    <row r="215" spans="1:15" x14ac:dyDescent="0.2">
      <c r="A215" s="391" t="s">
        <v>708</v>
      </c>
      <c r="B215" s="392" t="s">
        <v>704</v>
      </c>
      <c r="C215" s="392" t="s">
        <v>707</v>
      </c>
      <c r="D215" s="398">
        <v>0</v>
      </c>
      <c r="E215" s="395">
        <v>0</v>
      </c>
      <c r="F215" s="395">
        <v>0</v>
      </c>
      <c r="G215" s="395">
        <v>0</v>
      </c>
      <c r="H215" s="395">
        <v>0</v>
      </c>
      <c r="I215" s="395">
        <v>0</v>
      </c>
      <c r="J215" s="395">
        <v>0</v>
      </c>
      <c r="K215" s="395">
        <v>0</v>
      </c>
      <c r="L215" s="395">
        <v>0</v>
      </c>
      <c r="M215" s="395">
        <v>0</v>
      </c>
      <c r="N215" s="395">
        <v>0</v>
      </c>
      <c r="O215" s="396">
        <v>0</v>
      </c>
    </row>
    <row r="216" spans="1:15" x14ac:dyDescent="0.2">
      <c r="A216" s="391" t="s">
        <v>710</v>
      </c>
      <c r="B216" s="392" t="s">
        <v>704</v>
      </c>
      <c r="C216" s="392" t="s">
        <v>709</v>
      </c>
      <c r="D216" s="398">
        <v>0</v>
      </c>
      <c r="E216" s="395">
        <v>0</v>
      </c>
      <c r="F216" s="395">
        <v>0</v>
      </c>
      <c r="G216" s="395">
        <v>0</v>
      </c>
      <c r="H216" s="395">
        <v>0</v>
      </c>
      <c r="I216" s="395">
        <v>0</v>
      </c>
      <c r="J216" s="395">
        <v>0</v>
      </c>
      <c r="K216" s="395">
        <v>0</v>
      </c>
      <c r="L216" s="395">
        <v>0</v>
      </c>
      <c r="M216" s="395">
        <v>0</v>
      </c>
      <c r="N216" s="395">
        <v>0</v>
      </c>
      <c r="O216" s="396">
        <v>0</v>
      </c>
    </row>
    <row r="217" spans="1:15" x14ac:dyDescent="0.2">
      <c r="A217" s="391" t="s">
        <v>712</v>
      </c>
      <c r="B217" s="392" t="s">
        <v>704</v>
      </c>
      <c r="C217" s="392" t="s">
        <v>711</v>
      </c>
      <c r="D217" s="398">
        <v>0</v>
      </c>
      <c r="E217" s="395">
        <v>0</v>
      </c>
      <c r="F217" s="395">
        <v>0</v>
      </c>
      <c r="G217" s="395">
        <v>0</v>
      </c>
      <c r="H217" s="395">
        <v>0</v>
      </c>
      <c r="I217" s="395">
        <v>0</v>
      </c>
      <c r="J217" s="395">
        <v>0</v>
      </c>
      <c r="K217" s="395">
        <v>0</v>
      </c>
      <c r="L217" s="395">
        <v>0</v>
      </c>
      <c r="M217" s="395">
        <v>0</v>
      </c>
      <c r="N217" s="395">
        <v>0</v>
      </c>
      <c r="O217" s="396">
        <v>0</v>
      </c>
    </row>
    <row r="218" spans="1:15" x14ac:dyDescent="0.2">
      <c r="A218" s="391" t="s">
        <v>714</v>
      </c>
      <c r="B218" s="392" t="s">
        <v>704</v>
      </c>
      <c r="C218" s="392" t="s">
        <v>713</v>
      </c>
      <c r="D218" s="398">
        <v>0</v>
      </c>
      <c r="E218" s="395">
        <v>0</v>
      </c>
      <c r="F218" s="395">
        <v>0</v>
      </c>
      <c r="G218" s="395">
        <v>0</v>
      </c>
      <c r="H218" s="395">
        <v>0</v>
      </c>
      <c r="I218" s="395">
        <v>0</v>
      </c>
      <c r="J218" s="395">
        <v>0</v>
      </c>
      <c r="K218" s="395">
        <v>0</v>
      </c>
      <c r="L218" s="395">
        <v>0</v>
      </c>
      <c r="M218" s="395">
        <v>0</v>
      </c>
      <c r="N218" s="395">
        <v>0</v>
      </c>
      <c r="O218" s="396">
        <v>0</v>
      </c>
    </row>
    <row r="219" spans="1:15" x14ac:dyDescent="0.2">
      <c r="A219" s="391" t="s">
        <v>716</v>
      </c>
      <c r="B219" s="392" t="s">
        <v>704</v>
      </c>
      <c r="C219" s="392" t="s">
        <v>715</v>
      </c>
      <c r="D219" s="398">
        <v>0</v>
      </c>
      <c r="E219" s="395">
        <v>0</v>
      </c>
      <c r="F219" s="395">
        <v>0</v>
      </c>
      <c r="G219" s="395">
        <v>0</v>
      </c>
      <c r="H219" s="395">
        <v>0</v>
      </c>
      <c r="I219" s="395">
        <v>0</v>
      </c>
      <c r="J219" s="395">
        <v>0</v>
      </c>
      <c r="K219" s="395">
        <v>0</v>
      </c>
      <c r="L219" s="395">
        <v>0</v>
      </c>
      <c r="M219" s="395">
        <v>0</v>
      </c>
      <c r="N219" s="395">
        <v>0</v>
      </c>
      <c r="O219" s="396">
        <v>0</v>
      </c>
    </row>
    <row r="220" spans="1:15" x14ac:dyDescent="0.2">
      <c r="A220" s="391" t="s">
        <v>718</v>
      </c>
      <c r="B220" s="392" t="s">
        <v>704</v>
      </c>
      <c r="C220" s="392" t="s">
        <v>717</v>
      </c>
      <c r="D220" s="398">
        <v>0</v>
      </c>
      <c r="E220" s="395">
        <v>0</v>
      </c>
      <c r="F220" s="395">
        <v>0</v>
      </c>
      <c r="G220" s="395">
        <v>0</v>
      </c>
      <c r="H220" s="395">
        <v>0</v>
      </c>
      <c r="I220" s="395">
        <v>0</v>
      </c>
      <c r="J220" s="395">
        <v>0</v>
      </c>
      <c r="K220" s="395">
        <v>0</v>
      </c>
      <c r="L220" s="395">
        <v>0</v>
      </c>
      <c r="M220" s="395">
        <v>0</v>
      </c>
      <c r="N220" s="395">
        <v>0</v>
      </c>
      <c r="O220" s="396">
        <v>0</v>
      </c>
    </row>
    <row r="221" spans="1:15" x14ac:dyDescent="0.2">
      <c r="A221" s="391" t="s">
        <v>720</v>
      </c>
      <c r="B221" s="392" t="s">
        <v>704</v>
      </c>
      <c r="C221" s="392" t="s">
        <v>719</v>
      </c>
      <c r="D221" s="398">
        <v>0</v>
      </c>
      <c r="E221" s="395">
        <v>0</v>
      </c>
      <c r="F221" s="395">
        <v>0</v>
      </c>
      <c r="G221" s="395">
        <v>0</v>
      </c>
      <c r="H221" s="395">
        <v>0</v>
      </c>
      <c r="I221" s="395">
        <v>0</v>
      </c>
      <c r="J221" s="395">
        <v>0</v>
      </c>
      <c r="K221" s="395">
        <v>0</v>
      </c>
      <c r="L221" s="395">
        <v>0</v>
      </c>
      <c r="M221" s="395">
        <v>0</v>
      </c>
      <c r="N221" s="395">
        <v>0</v>
      </c>
      <c r="O221" s="396">
        <v>0</v>
      </c>
    </row>
    <row r="222" spans="1:15" x14ac:dyDescent="0.2">
      <c r="A222" s="391" t="s">
        <v>722</v>
      </c>
      <c r="B222" s="392" t="s">
        <v>704</v>
      </c>
      <c r="C222" s="392" t="s">
        <v>721</v>
      </c>
      <c r="D222" s="398">
        <v>0</v>
      </c>
      <c r="E222" s="395">
        <v>0</v>
      </c>
      <c r="F222" s="395">
        <v>0</v>
      </c>
      <c r="G222" s="395">
        <v>0</v>
      </c>
      <c r="H222" s="395">
        <v>0</v>
      </c>
      <c r="I222" s="395">
        <v>0</v>
      </c>
      <c r="J222" s="395">
        <v>0</v>
      </c>
      <c r="K222" s="395">
        <v>0</v>
      </c>
      <c r="L222" s="395">
        <v>0</v>
      </c>
      <c r="M222" s="395">
        <v>0</v>
      </c>
      <c r="N222" s="395">
        <v>0</v>
      </c>
      <c r="O222" s="396">
        <v>0</v>
      </c>
    </row>
    <row r="223" spans="1:15" x14ac:dyDescent="0.2">
      <c r="A223" s="391" t="s">
        <v>723</v>
      </c>
      <c r="B223" s="392" t="s">
        <v>704</v>
      </c>
      <c r="C223" s="392" t="s">
        <v>704</v>
      </c>
      <c r="D223" s="398">
        <v>0</v>
      </c>
      <c r="E223" s="395">
        <v>0</v>
      </c>
      <c r="F223" s="395">
        <v>0</v>
      </c>
      <c r="G223" s="395">
        <v>0</v>
      </c>
      <c r="H223" s="395">
        <v>0</v>
      </c>
      <c r="I223" s="395">
        <v>0</v>
      </c>
      <c r="J223" s="395">
        <v>0</v>
      </c>
      <c r="K223" s="395">
        <v>0</v>
      </c>
      <c r="L223" s="395">
        <v>0</v>
      </c>
      <c r="M223" s="395">
        <v>0</v>
      </c>
      <c r="N223" s="395">
        <v>0</v>
      </c>
      <c r="O223" s="396">
        <v>0</v>
      </c>
    </row>
    <row r="224" spans="1:15" x14ac:dyDescent="0.2">
      <c r="A224" s="391" t="s">
        <v>725</v>
      </c>
      <c r="B224" s="392" t="s">
        <v>704</v>
      </c>
      <c r="C224" s="392" t="s">
        <v>724</v>
      </c>
      <c r="D224" s="398">
        <v>0</v>
      </c>
      <c r="E224" s="395">
        <v>0</v>
      </c>
      <c r="F224" s="395">
        <v>0</v>
      </c>
      <c r="G224" s="395">
        <v>0</v>
      </c>
      <c r="H224" s="395">
        <v>0</v>
      </c>
      <c r="I224" s="395">
        <v>0</v>
      </c>
      <c r="J224" s="395">
        <v>0</v>
      </c>
      <c r="K224" s="395">
        <v>0</v>
      </c>
      <c r="L224" s="395">
        <v>0</v>
      </c>
      <c r="M224" s="395">
        <v>0</v>
      </c>
      <c r="N224" s="395">
        <v>0</v>
      </c>
      <c r="O224" s="396">
        <v>0</v>
      </c>
    </row>
    <row r="225" spans="1:15" x14ac:dyDescent="0.2">
      <c r="A225" s="391" t="s">
        <v>727</v>
      </c>
      <c r="B225" s="392" t="s">
        <v>704</v>
      </c>
      <c r="C225" s="392" t="s">
        <v>726</v>
      </c>
      <c r="D225" s="398">
        <v>0</v>
      </c>
      <c r="E225" s="395">
        <v>0</v>
      </c>
      <c r="F225" s="395">
        <v>0</v>
      </c>
      <c r="G225" s="395">
        <v>0</v>
      </c>
      <c r="H225" s="395">
        <v>0</v>
      </c>
      <c r="I225" s="395">
        <v>0</v>
      </c>
      <c r="J225" s="395">
        <v>0</v>
      </c>
      <c r="K225" s="395">
        <v>0</v>
      </c>
      <c r="L225" s="395">
        <v>0</v>
      </c>
      <c r="M225" s="395">
        <v>0</v>
      </c>
      <c r="N225" s="395">
        <v>0</v>
      </c>
      <c r="O225" s="396">
        <v>0</v>
      </c>
    </row>
    <row r="226" spans="1:15" x14ac:dyDescent="0.2">
      <c r="A226" s="391" t="s">
        <v>729</v>
      </c>
      <c r="B226" s="392" t="s">
        <v>704</v>
      </c>
      <c r="C226" s="392" t="s">
        <v>728</v>
      </c>
      <c r="D226" s="398">
        <v>0</v>
      </c>
      <c r="E226" s="395">
        <v>0</v>
      </c>
      <c r="F226" s="395">
        <v>0</v>
      </c>
      <c r="G226" s="395">
        <v>0</v>
      </c>
      <c r="H226" s="395">
        <v>0</v>
      </c>
      <c r="I226" s="395">
        <v>0</v>
      </c>
      <c r="J226" s="395">
        <v>0</v>
      </c>
      <c r="K226" s="395">
        <v>0</v>
      </c>
      <c r="L226" s="395">
        <v>0</v>
      </c>
      <c r="M226" s="395">
        <v>0</v>
      </c>
      <c r="N226" s="395">
        <v>0</v>
      </c>
      <c r="O226" s="396">
        <v>0</v>
      </c>
    </row>
    <row r="227" spans="1:15" x14ac:dyDescent="0.2">
      <c r="A227" s="391" t="s">
        <v>732</v>
      </c>
      <c r="B227" s="392" t="s">
        <v>730</v>
      </c>
      <c r="C227" s="392" t="s">
        <v>731</v>
      </c>
      <c r="D227" s="398">
        <v>0</v>
      </c>
      <c r="E227" s="395">
        <v>0</v>
      </c>
      <c r="F227" s="395">
        <v>0</v>
      </c>
      <c r="G227" s="395">
        <v>0</v>
      </c>
      <c r="H227" s="395">
        <v>0</v>
      </c>
      <c r="I227" s="395">
        <v>0</v>
      </c>
      <c r="J227" s="395">
        <v>0</v>
      </c>
      <c r="K227" s="395">
        <v>0</v>
      </c>
      <c r="L227" s="395">
        <v>0</v>
      </c>
      <c r="M227" s="395">
        <v>0</v>
      </c>
      <c r="N227" s="395">
        <v>0</v>
      </c>
      <c r="O227" s="396">
        <v>0</v>
      </c>
    </row>
    <row r="228" spans="1:15" x14ac:dyDescent="0.2">
      <c r="A228" s="391" t="s">
        <v>734</v>
      </c>
      <c r="B228" s="392" t="s">
        <v>730</v>
      </c>
      <c r="C228" s="392" t="s">
        <v>733</v>
      </c>
      <c r="D228" s="398">
        <v>0</v>
      </c>
      <c r="E228" s="395">
        <v>0</v>
      </c>
      <c r="F228" s="395">
        <v>0</v>
      </c>
      <c r="G228" s="395">
        <v>0</v>
      </c>
      <c r="H228" s="395">
        <v>0</v>
      </c>
      <c r="I228" s="395">
        <v>0</v>
      </c>
      <c r="J228" s="395">
        <v>0</v>
      </c>
      <c r="K228" s="395">
        <v>0</v>
      </c>
      <c r="L228" s="395">
        <v>0</v>
      </c>
      <c r="M228" s="395">
        <v>0</v>
      </c>
      <c r="N228" s="395">
        <v>0</v>
      </c>
      <c r="O228" s="396">
        <v>0</v>
      </c>
    </row>
    <row r="229" spans="1:15" x14ac:dyDescent="0.2">
      <c r="A229" s="391" t="s">
        <v>736</v>
      </c>
      <c r="B229" s="392" t="s">
        <v>730</v>
      </c>
      <c r="C229" s="392" t="s">
        <v>735</v>
      </c>
      <c r="D229" s="398">
        <v>0</v>
      </c>
      <c r="E229" s="395">
        <v>0</v>
      </c>
      <c r="F229" s="395">
        <v>0</v>
      </c>
      <c r="G229" s="395">
        <v>0</v>
      </c>
      <c r="H229" s="395">
        <v>0</v>
      </c>
      <c r="I229" s="395">
        <v>0</v>
      </c>
      <c r="J229" s="395">
        <v>0</v>
      </c>
      <c r="K229" s="395">
        <v>0</v>
      </c>
      <c r="L229" s="395">
        <v>0</v>
      </c>
      <c r="M229" s="395">
        <v>0</v>
      </c>
      <c r="N229" s="395">
        <v>0</v>
      </c>
      <c r="O229" s="396">
        <v>0</v>
      </c>
    </row>
    <row r="230" spans="1:15" x14ac:dyDescent="0.2">
      <c r="A230" s="391" t="s">
        <v>738</v>
      </c>
      <c r="B230" s="392" t="s">
        <v>730</v>
      </c>
      <c r="C230" s="392" t="s">
        <v>737</v>
      </c>
      <c r="D230" s="398">
        <v>0</v>
      </c>
      <c r="E230" s="395">
        <v>0</v>
      </c>
      <c r="F230" s="395">
        <v>0</v>
      </c>
      <c r="G230" s="395">
        <v>0</v>
      </c>
      <c r="H230" s="395">
        <v>0</v>
      </c>
      <c r="I230" s="395">
        <v>0</v>
      </c>
      <c r="J230" s="395">
        <v>0</v>
      </c>
      <c r="K230" s="395">
        <v>0</v>
      </c>
      <c r="L230" s="395">
        <v>0</v>
      </c>
      <c r="M230" s="395">
        <v>0</v>
      </c>
      <c r="N230" s="395">
        <v>0</v>
      </c>
      <c r="O230" s="396">
        <v>0</v>
      </c>
    </row>
    <row r="231" spans="1:15" x14ac:dyDescent="0.2">
      <c r="A231" s="391" t="s">
        <v>740</v>
      </c>
      <c r="B231" s="392" t="s">
        <v>730</v>
      </c>
      <c r="C231" s="392" t="s">
        <v>739</v>
      </c>
      <c r="D231" s="398">
        <v>0</v>
      </c>
      <c r="E231" s="395">
        <v>0</v>
      </c>
      <c r="F231" s="395">
        <v>0</v>
      </c>
      <c r="G231" s="395">
        <v>0</v>
      </c>
      <c r="H231" s="395">
        <v>0</v>
      </c>
      <c r="I231" s="395">
        <v>0</v>
      </c>
      <c r="J231" s="395">
        <v>0</v>
      </c>
      <c r="K231" s="395">
        <v>0</v>
      </c>
      <c r="L231" s="395">
        <v>0</v>
      </c>
      <c r="M231" s="395">
        <v>0</v>
      </c>
      <c r="N231" s="395">
        <v>0</v>
      </c>
      <c r="O231" s="396">
        <v>0</v>
      </c>
    </row>
    <row r="232" spans="1:15" x14ac:dyDescent="0.2">
      <c r="A232" s="391" t="s">
        <v>742</v>
      </c>
      <c r="B232" s="392" t="s">
        <v>730</v>
      </c>
      <c r="C232" s="392" t="s">
        <v>741</v>
      </c>
      <c r="D232" s="398">
        <v>0</v>
      </c>
      <c r="E232" s="395">
        <v>0</v>
      </c>
      <c r="F232" s="395">
        <v>0</v>
      </c>
      <c r="G232" s="395">
        <v>0</v>
      </c>
      <c r="H232" s="395">
        <v>0</v>
      </c>
      <c r="I232" s="395">
        <v>0</v>
      </c>
      <c r="J232" s="395">
        <v>0</v>
      </c>
      <c r="K232" s="395">
        <v>0</v>
      </c>
      <c r="L232" s="395">
        <v>0</v>
      </c>
      <c r="M232" s="395">
        <v>0</v>
      </c>
      <c r="N232" s="395">
        <v>0</v>
      </c>
      <c r="O232" s="396">
        <v>0</v>
      </c>
    </row>
    <row r="233" spans="1:15" x14ac:dyDescent="0.2">
      <c r="A233" s="391" t="s">
        <v>744</v>
      </c>
      <c r="B233" s="392" t="s">
        <v>730</v>
      </c>
      <c r="C233" s="392" t="s">
        <v>743</v>
      </c>
      <c r="D233" s="398">
        <v>0</v>
      </c>
      <c r="E233" s="395">
        <v>0</v>
      </c>
      <c r="F233" s="395">
        <v>0</v>
      </c>
      <c r="G233" s="395">
        <v>0</v>
      </c>
      <c r="H233" s="395">
        <v>0</v>
      </c>
      <c r="I233" s="395">
        <v>0</v>
      </c>
      <c r="J233" s="395">
        <v>0</v>
      </c>
      <c r="K233" s="395">
        <v>0</v>
      </c>
      <c r="L233" s="395">
        <v>0</v>
      </c>
      <c r="M233" s="395">
        <v>0</v>
      </c>
      <c r="N233" s="395">
        <v>0</v>
      </c>
      <c r="O233" s="396">
        <v>0</v>
      </c>
    </row>
    <row r="234" spans="1:15" x14ac:dyDescent="0.2">
      <c r="A234" s="391" t="s">
        <v>746</v>
      </c>
      <c r="B234" s="392" t="s">
        <v>730</v>
      </c>
      <c r="C234" s="392" t="s">
        <v>745</v>
      </c>
      <c r="D234" s="398">
        <v>0</v>
      </c>
      <c r="E234" s="395">
        <v>0</v>
      </c>
      <c r="F234" s="395">
        <v>0</v>
      </c>
      <c r="G234" s="395">
        <v>0</v>
      </c>
      <c r="H234" s="395">
        <v>0</v>
      </c>
      <c r="I234" s="395">
        <v>0</v>
      </c>
      <c r="J234" s="395">
        <v>0</v>
      </c>
      <c r="K234" s="395">
        <v>0</v>
      </c>
      <c r="L234" s="395">
        <v>0</v>
      </c>
      <c r="M234" s="395">
        <v>0</v>
      </c>
      <c r="N234" s="395">
        <v>0</v>
      </c>
      <c r="O234" s="396">
        <v>0</v>
      </c>
    </row>
    <row r="235" spans="1:15" x14ac:dyDescent="0.2">
      <c r="A235" s="391" t="s">
        <v>748</v>
      </c>
      <c r="B235" s="392" t="s">
        <v>730</v>
      </c>
      <c r="C235" s="392" t="s">
        <v>747</v>
      </c>
      <c r="D235" s="398">
        <v>0</v>
      </c>
      <c r="E235" s="395">
        <v>0</v>
      </c>
      <c r="F235" s="395">
        <v>0</v>
      </c>
      <c r="G235" s="395">
        <v>0</v>
      </c>
      <c r="H235" s="395">
        <v>0</v>
      </c>
      <c r="I235" s="395">
        <v>0</v>
      </c>
      <c r="J235" s="395">
        <v>0</v>
      </c>
      <c r="K235" s="395">
        <v>0</v>
      </c>
      <c r="L235" s="395">
        <v>0</v>
      </c>
      <c r="M235" s="395">
        <v>0</v>
      </c>
      <c r="N235" s="395">
        <v>0</v>
      </c>
      <c r="O235" s="396">
        <v>0</v>
      </c>
    </row>
    <row r="236" spans="1:15" x14ac:dyDescent="0.2">
      <c r="A236" s="391" t="s">
        <v>750</v>
      </c>
      <c r="B236" s="392" t="s">
        <v>730</v>
      </c>
      <c r="C236" s="392" t="s">
        <v>749</v>
      </c>
      <c r="D236" s="398">
        <v>0</v>
      </c>
      <c r="E236" s="395">
        <v>0</v>
      </c>
      <c r="F236" s="395">
        <v>0</v>
      </c>
      <c r="G236" s="395">
        <v>0</v>
      </c>
      <c r="H236" s="395">
        <v>0</v>
      </c>
      <c r="I236" s="395">
        <v>0</v>
      </c>
      <c r="J236" s="395">
        <v>0</v>
      </c>
      <c r="K236" s="395">
        <v>0</v>
      </c>
      <c r="L236" s="395">
        <v>0</v>
      </c>
      <c r="M236" s="395">
        <v>0</v>
      </c>
      <c r="N236" s="395">
        <v>0</v>
      </c>
      <c r="O236" s="396">
        <v>0</v>
      </c>
    </row>
    <row r="237" spans="1:15" x14ac:dyDescent="0.2">
      <c r="A237" s="391" t="s">
        <v>752</v>
      </c>
      <c r="B237" s="392" t="s">
        <v>730</v>
      </c>
      <c r="C237" s="392" t="s">
        <v>751</v>
      </c>
      <c r="D237" s="398">
        <v>0</v>
      </c>
      <c r="E237" s="395">
        <v>0</v>
      </c>
      <c r="F237" s="395">
        <v>0</v>
      </c>
      <c r="G237" s="395">
        <v>0</v>
      </c>
      <c r="H237" s="395">
        <v>0</v>
      </c>
      <c r="I237" s="395">
        <v>0</v>
      </c>
      <c r="J237" s="395">
        <v>0</v>
      </c>
      <c r="K237" s="395">
        <v>0</v>
      </c>
      <c r="L237" s="395">
        <v>0</v>
      </c>
      <c r="M237" s="395">
        <v>0</v>
      </c>
      <c r="N237" s="395">
        <v>0</v>
      </c>
      <c r="O237" s="396">
        <v>0</v>
      </c>
    </row>
    <row r="238" spans="1:15" x14ac:dyDescent="0.2">
      <c r="A238" s="391" t="s">
        <v>754</v>
      </c>
      <c r="B238" s="392" t="s">
        <v>730</v>
      </c>
      <c r="C238" s="392" t="s">
        <v>753</v>
      </c>
      <c r="D238" s="398">
        <v>0</v>
      </c>
      <c r="E238" s="395">
        <v>0</v>
      </c>
      <c r="F238" s="395">
        <v>0</v>
      </c>
      <c r="G238" s="395">
        <v>0</v>
      </c>
      <c r="H238" s="395">
        <v>0</v>
      </c>
      <c r="I238" s="395">
        <v>0</v>
      </c>
      <c r="J238" s="395">
        <v>0</v>
      </c>
      <c r="K238" s="395">
        <v>0</v>
      </c>
      <c r="L238" s="395">
        <v>0</v>
      </c>
      <c r="M238" s="395">
        <v>0</v>
      </c>
      <c r="N238" s="395">
        <v>0</v>
      </c>
      <c r="O238" s="396">
        <v>0</v>
      </c>
    </row>
    <row r="239" spans="1:15" x14ac:dyDescent="0.2">
      <c r="A239" s="391" t="s">
        <v>756</v>
      </c>
      <c r="B239" s="392" t="s">
        <v>730</v>
      </c>
      <c r="C239" s="392" t="s">
        <v>755</v>
      </c>
      <c r="D239" s="398">
        <v>0</v>
      </c>
      <c r="E239" s="395">
        <v>0</v>
      </c>
      <c r="F239" s="395">
        <v>0</v>
      </c>
      <c r="G239" s="395">
        <v>0</v>
      </c>
      <c r="H239" s="395">
        <v>0</v>
      </c>
      <c r="I239" s="395">
        <v>0</v>
      </c>
      <c r="J239" s="395">
        <v>0</v>
      </c>
      <c r="K239" s="395">
        <v>0</v>
      </c>
      <c r="L239" s="395">
        <v>0</v>
      </c>
      <c r="M239" s="395">
        <v>0</v>
      </c>
      <c r="N239" s="395">
        <v>0</v>
      </c>
      <c r="O239" s="396">
        <v>0</v>
      </c>
    </row>
    <row r="240" spans="1:15" x14ac:dyDescent="0.2">
      <c r="A240" s="391" t="s">
        <v>758</v>
      </c>
      <c r="B240" s="392" t="s">
        <v>730</v>
      </c>
      <c r="C240" s="392" t="s">
        <v>757</v>
      </c>
      <c r="D240" s="398">
        <v>0</v>
      </c>
      <c r="E240" s="395">
        <v>0</v>
      </c>
      <c r="F240" s="395">
        <v>0</v>
      </c>
      <c r="G240" s="395">
        <v>0</v>
      </c>
      <c r="H240" s="395">
        <v>0</v>
      </c>
      <c r="I240" s="395">
        <v>0</v>
      </c>
      <c r="J240" s="395">
        <v>0</v>
      </c>
      <c r="K240" s="395">
        <v>0</v>
      </c>
      <c r="L240" s="395">
        <v>0</v>
      </c>
      <c r="M240" s="395">
        <v>0</v>
      </c>
      <c r="N240" s="395">
        <v>0</v>
      </c>
      <c r="O240" s="396">
        <v>0</v>
      </c>
    </row>
    <row r="241" spans="1:15" x14ac:dyDescent="0.2">
      <c r="A241" s="391" t="s">
        <v>759</v>
      </c>
      <c r="B241" s="392" t="s">
        <v>730</v>
      </c>
      <c r="C241" s="392" t="s">
        <v>730</v>
      </c>
      <c r="D241" s="398">
        <v>0</v>
      </c>
      <c r="E241" s="395">
        <v>0</v>
      </c>
      <c r="F241" s="395">
        <v>0</v>
      </c>
      <c r="G241" s="395">
        <v>0</v>
      </c>
      <c r="H241" s="395">
        <v>0</v>
      </c>
      <c r="I241" s="395">
        <v>0</v>
      </c>
      <c r="J241" s="395">
        <v>0</v>
      </c>
      <c r="K241" s="395">
        <v>0</v>
      </c>
      <c r="L241" s="395">
        <v>0</v>
      </c>
      <c r="M241" s="395">
        <v>0</v>
      </c>
      <c r="N241" s="395">
        <v>0</v>
      </c>
      <c r="O241" s="396">
        <v>0</v>
      </c>
    </row>
    <row r="242" spans="1:15" x14ac:dyDescent="0.2">
      <c r="A242" s="391" t="s">
        <v>761</v>
      </c>
      <c r="B242" s="392" t="s">
        <v>730</v>
      </c>
      <c r="C242" s="392" t="s">
        <v>760</v>
      </c>
      <c r="D242" s="398">
        <v>0</v>
      </c>
      <c r="E242" s="395">
        <v>0</v>
      </c>
      <c r="F242" s="395">
        <v>0</v>
      </c>
      <c r="G242" s="395">
        <v>0</v>
      </c>
      <c r="H242" s="395">
        <v>0</v>
      </c>
      <c r="I242" s="395">
        <v>0</v>
      </c>
      <c r="J242" s="395">
        <v>0</v>
      </c>
      <c r="K242" s="395">
        <v>0</v>
      </c>
      <c r="L242" s="395">
        <v>0</v>
      </c>
      <c r="M242" s="395">
        <v>0</v>
      </c>
      <c r="N242" s="395">
        <v>0</v>
      </c>
      <c r="O242" s="396">
        <v>0</v>
      </c>
    </row>
    <row r="243" spans="1:15" x14ac:dyDescent="0.2">
      <c r="A243" s="391" t="s">
        <v>764</v>
      </c>
      <c r="B243" s="392" t="s">
        <v>762</v>
      </c>
      <c r="C243" s="392" t="s">
        <v>763</v>
      </c>
      <c r="D243" s="398">
        <v>0</v>
      </c>
      <c r="E243" s="395">
        <v>0</v>
      </c>
      <c r="F243" s="395">
        <v>0</v>
      </c>
      <c r="G243" s="395">
        <v>0</v>
      </c>
      <c r="H243" s="395">
        <v>0</v>
      </c>
      <c r="I243" s="395">
        <v>0</v>
      </c>
      <c r="J243" s="395">
        <v>0</v>
      </c>
      <c r="K243" s="395">
        <v>0</v>
      </c>
      <c r="L243" s="395">
        <v>0</v>
      </c>
      <c r="M243" s="395">
        <v>0</v>
      </c>
      <c r="N243" s="395">
        <v>0</v>
      </c>
      <c r="O243" s="396">
        <v>0</v>
      </c>
    </row>
    <row r="244" spans="1:15" x14ac:dyDescent="0.2">
      <c r="A244" s="391" t="s">
        <v>766</v>
      </c>
      <c r="B244" s="392" t="s">
        <v>762</v>
      </c>
      <c r="C244" s="392" t="s">
        <v>765</v>
      </c>
      <c r="D244" s="398">
        <v>0</v>
      </c>
      <c r="E244" s="395">
        <v>0</v>
      </c>
      <c r="F244" s="395">
        <v>0</v>
      </c>
      <c r="G244" s="395">
        <v>0</v>
      </c>
      <c r="H244" s="395">
        <v>0</v>
      </c>
      <c r="I244" s="395">
        <v>0</v>
      </c>
      <c r="J244" s="395">
        <v>0</v>
      </c>
      <c r="K244" s="395">
        <v>0</v>
      </c>
      <c r="L244" s="395">
        <v>0</v>
      </c>
      <c r="M244" s="395">
        <v>0</v>
      </c>
      <c r="N244" s="395">
        <v>0</v>
      </c>
      <c r="O244" s="396">
        <v>0</v>
      </c>
    </row>
    <row r="245" spans="1:15" x14ac:dyDescent="0.2">
      <c r="A245" s="391" t="s">
        <v>768</v>
      </c>
      <c r="B245" s="392" t="s">
        <v>762</v>
      </c>
      <c r="C245" s="392" t="s">
        <v>767</v>
      </c>
      <c r="D245" s="398">
        <v>0</v>
      </c>
      <c r="E245" s="395">
        <v>0</v>
      </c>
      <c r="F245" s="395">
        <v>0</v>
      </c>
      <c r="G245" s="395">
        <v>0</v>
      </c>
      <c r="H245" s="395">
        <v>0</v>
      </c>
      <c r="I245" s="395">
        <v>0</v>
      </c>
      <c r="J245" s="395">
        <v>0</v>
      </c>
      <c r="K245" s="395">
        <v>0</v>
      </c>
      <c r="L245" s="395">
        <v>0</v>
      </c>
      <c r="M245" s="395">
        <v>0</v>
      </c>
      <c r="N245" s="395">
        <v>0</v>
      </c>
      <c r="O245" s="396">
        <v>0</v>
      </c>
    </row>
    <row r="246" spans="1:15" x14ac:dyDescent="0.2">
      <c r="A246" s="391" t="s">
        <v>770</v>
      </c>
      <c r="B246" s="392" t="s">
        <v>762</v>
      </c>
      <c r="C246" s="392" t="s">
        <v>769</v>
      </c>
      <c r="D246" s="398">
        <v>0</v>
      </c>
      <c r="E246" s="395">
        <v>0</v>
      </c>
      <c r="F246" s="395">
        <v>0</v>
      </c>
      <c r="G246" s="395">
        <v>0</v>
      </c>
      <c r="H246" s="395">
        <v>0</v>
      </c>
      <c r="I246" s="395">
        <v>0</v>
      </c>
      <c r="J246" s="395">
        <v>0</v>
      </c>
      <c r="K246" s="395">
        <v>0</v>
      </c>
      <c r="L246" s="395">
        <v>0</v>
      </c>
      <c r="M246" s="395">
        <v>0</v>
      </c>
      <c r="N246" s="395">
        <v>0</v>
      </c>
      <c r="O246" s="396">
        <v>0</v>
      </c>
    </row>
    <row r="247" spans="1:15" x14ac:dyDescent="0.2">
      <c r="A247" s="391" t="s">
        <v>772</v>
      </c>
      <c r="B247" s="392" t="s">
        <v>762</v>
      </c>
      <c r="C247" s="392" t="s">
        <v>771</v>
      </c>
      <c r="D247" s="398">
        <v>0</v>
      </c>
      <c r="E247" s="395">
        <v>0</v>
      </c>
      <c r="F247" s="395">
        <v>0</v>
      </c>
      <c r="G247" s="395">
        <v>0</v>
      </c>
      <c r="H247" s="395">
        <v>0</v>
      </c>
      <c r="I247" s="395">
        <v>0</v>
      </c>
      <c r="J247" s="395">
        <v>0</v>
      </c>
      <c r="K247" s="395">
        <v>0</v>
      </c>
      <c r="L247" s="395">
        <v>0</v>
      </c>
      <c r="M247" s="395">
        <v>0</v>
      </c>
      <c r="N247" s="395">
        <v>0</v>
      </c>
      <c r="O247" s="396">
        <v>0</v>
      </c>
    </row>
    <row r="248" spans="1:15" x14ac:dyDescent="0.2">
      <c r="A248" s="391" t="s">
        <v>774</v>
      </c>
      <c r="B248" s="392" t="s">
        <v>762</v>
      </c>
      <c r="C248" s="392" t="s">
        <v>773</v>
      </c>
      <c r="D248" s="398">
        <v>0</v>
      </c>
      <c r="E248" s="395">
        <v>0</v>
      </c>
      <c r="F248" s="395">
        <v>0</v>
      </c>
      <c r="G248" s="395">
        <v>0</v>
      </c>
      <c r="H248" s="395">
        <v>0</v>
      </c>
      <c r="I248" s="395">
        <v>0</v>
      </c>
      <c r="J248" s="395">
        <v>0</v>
      </c>
      <c r="K248" s="395">
        <v>0</v>
      </c>
      <c r="L248" s="395">
        <v>0</v>
      </c>
      <c r="M248" s="395">
        <v>0</v>
      </c>
      <c r="N248" s="395">
        <v>0</v>
      </c>
      <c r="O248" s="396">
        <v>0</v>
      </c>
    </row>
    <row r="249" spans="1:15" x14ac:dyDescent="0.2">
      <c r="A249" s="391" t="s">
        <v>776</v>
      </c>
      <c r="B249" s="392" t="s">
        <v>762</v>
      </c>
      <c r="C249" s="392" t="s">
        <v>775</v>
      </c>
      <c r="D249" s="398">
        <v>0</v>
      </c>
      <c r="E249" s="395">
        <v>0</v>
      </c>
      <c r="F249" s="395">
        <v>0</v>
      </c>
      <c r="G249" s="395">
        <v>0</v>
      </c>
      <c r="H249" s="395">
        <v>0</v>
      </c>
      <c r="I249" s="395">
        <v>0</v>
      </c>
      <c r="J249" s="395">
        <v>0</v>
      </c>
      <c r="K249" s="395">
        <v>0</v>
      </c>
      <c r="L249" s="395">
        <v>0</v>
      </c>
      <c r="M249" s="395">
        <v>0</v>
      </c>
      <c r="N249" s="395">
        <v>0</v>
      </c>
      <c r="O249" s="396">
        <v>0</v>
      </c>
    </row>
    <row r="250" spans="1:15" x14ac:dyDescent="0.2">
      <c r="A250" s="391" t="s">
        <v>778</v>
      </c>
      <c r="B250" s="392" t="s">
        <v>762</v>
      </c>
      <c r="C250" s="392" t="s">
        <v>777</v>
      </c>
      <c r="D250" s="398">
        <v>0</v>
      </c>
      <c r="E250" s="395">
        <v>0</v>
      </c>
      <c r="F250" s="395">
        <v>0</v>
      </c>
      <c r="G250" s="395">
        <v>0</v>
      </c>
      <c r="H250" s="395">
        <v>0</v>
      </c>
      <c r="I250" s="395">
        <v>0</v>
      </c>
      <c r="J250" s="395">
        <v>0</v>
      </c>
      <c r="K250" s="395">
        <v>0</v>
      </c>
      <c r="L250" s="395">
        <v>0</v>
      </c>
      <c r="M250" s="395">
        <v>0</v>
      </c>
      <c r="N250" s="395">
        <v>0</v>
      </c>
      <c r="O250" s="396">
        <v>0</v>
      </c>
    </row>
    <row r="251" spans="1:15" x14ac:dyDescent="0.2">
      <c r="A251" s="391" t="s">
        <v>780</v>
      </c>
      <c r="B251" s="392" t="s">
        <v>762</v>
      </c>
      <c r="C251" s="392" t="s">
        <v>779</v>
      </c>
      <c r="D251" s="398">
        <v>0</v>
      </c>
      <c r="E251" s="395">
        <v>0</v>
      </c>
      <c r="F251" s="395">
        <v>0</v>
      </c>
      <c r="G251" s="395">
        <v>0</v>
      </c>
      <c r="H251" s="395">
        <v>0</v>
      </c>
      <c r="I251" s="395">
        <v>0</v>
      </c>
      <c r="J251" s="395">
        <v>0</v>
      </c>
      <c r="K251" s="395">
        <v>0</v>
      </c>
      <c r="L251" s="395">
        <v>0</v>
      </c>
      <c r="M251" s="395">
        <v>0</v>
      </c>
      <c r="N251" s="395">
        <v>0</v>
      </c>
      <c r="O251" s="396">
        <v>0</v>
      </c>
    </row>
    <row r="252" spans="1:15" x14ac:dyDescent="0.2">
      <c r="A252" s="391" t="s">
        <v>782</v>
      </c>
      <c r="B252" s="392" t="s">
        <v>762</v>
      </c>
      <c r="C252" s="392" t="s">
        <v>781</v>
      </c>
      <c r="D252" s="398">
        <v>0</v>
      </c>
      <c r="E252" s="395">
        <v>0</v>
      </c>
      <c r="F252" s="395">
        <v>0</v>
      </c>
      <c r="G252" s="395">
        <v>0</v>
      </c>
      <c r="H252" s="395">
        <v>0</v>
      </c>
      <c r="I252" s="395">
        <v>0</v>
      </c>
      <c r="J252" s="395">
        <v>0</v>
      </c>
      <c r="K252" s="395">
        <v>0</v>
      </c>
      <c r="L252" s="395">
        <v>0</v>
      </c>
      <c r="M252" s="395">
        <v>0</v>
      </c>
      <c r="N252" s="395">
        <v>0</v>
      </c>
      <c r="O252" s="396">
        <v>0</v>
      </c>
    </row>
    <row r="253" spans="1:15" x14ac:dyDescent="0.2">
      <c r="A253" s="391" t="s">
        <v>784</v>
      </c>
      <c r="B253" s="392" t="s">
        <v>762</v>
      </c>
      <c r="C253" s="392" t="s">
        <v>783</v>
      </c>
      <c r="D253" s="398">
        <v>0</v>
      </c>
      <c r="E253" s="395">
        <v>0</v>
      </c>
      <c r="F253" s="395">
        <v>0</v>
      </c>
      <c r="G253" s="395">
        <v>0</v>
      </c>
      <c r="H253" s="395">
        <v>0</v>
      </c>
      <c r="I253" s="395">
        <v>0</v>
      </c>
      <c r="J253" s="395">
        <v>0</v>
      </c>
      <c r="K253" s="395">
        <v>0</v>
      </c>
      <c r="L253" s="395">
        <v>0</v>
      </c>
      <c r="M253" s="395">
        <v>0</v>
      </c>
      <c r="N253" s="395">
        <v>0</v>
      </c>
      <c r="O253" s="396">
        <v>0</v>
      </c>
    </row>
    <row r="254" spans="1:15" x14ac:dyDescent="0.2">
      <c r="A254" s="391" t="s">
        <v>786</v>
      </c>
      <c r="B254" s="392" t="s">
        <v>762</v>
      </c>
      <c r="C254" s="392" t="s">
        <v>785</v>
      </c>
      <c r="D254" s="398">
        <v>0</v>
      </c>
      <c r="E254" s="395">
        <v>0</v>
      </c>
      <c r="F254" s="395">
        <v>0</v>
      </c>
      <c r="G254" s="395">
        <v>0</v>
      </c>
      <c r="H254" s="395">
        <v>0</v>
      </c>
      <c r="I254" s="395">
        <v>0</v>
      </c>
      <c r="J254" s="395">
        <v>0</v>
      </c>
      <c r="K254" s="395">
        <v>0</v>
      </c>
      <c r="L254" s="395">
        <v>0</v>
      </c>
      <c r="M254" s="395">
        <v>0</v>
      </c>
      <c r="N254" s="395">
        <v>0</v>
      </c>
      <c r="O254" s="396">
        <v>0</v>
      </c>
    </row>
    <row r="255" spans="1:15" x14ac:dyDescent="0.2">
      <c r="A255" s="391" t="s">
        <v>788</v>
      </c>
      <c r="B255" s="392" t="s">
        <v>762</v>
      </c>
      <c r="C255" s="392" t="s">
        <v>787</v>
      </c>
      <c r="D255" s="398">
        <v>0</v>
      </c>
      <c r="E255" s="395">
        <v>0</v>
      </c>
      <c r="F255" s="395">
        <v>0</v>
      </c>
      <c r="G255" s="395">
        <v>0</v>
      </c>
      <c r="H255" s="395">
        <v>0</v>
      </c>
      <c r="I255" s="395">
        <v>0</v>
      </c>
      <c r="J255" s="395">
        <v>0</v>
      </c>
      <c r="K255" s="395">
        <v>0</v>
      </c>
      <c r="L255" s="395">
        <v>0</v>
      </c>
      <c r="M255" s="395">
        <v>0</v>
      </c>
      <c r="N255" s="395">
        <v>0</v>
      </c>
      <c r="O255" s="396">
        <v>0</v>
      </c>
    </row>
    <row r="256" spans="1:15" x14ac:dyDescent="0.2">
      <c r="A256" s="391" t="s">
        <v>790</v>
      </c>
      <c r="B256" s="392" t="s">
        <v>762</v>
      </c>
      <c r="C256" s="392" t="s">
        <v>789</v>
      </c>
      <c r="D256" s="398">
        <v>0</v>
      </c>
      <c r="E256" s="395">
        <v>0</v>
      </c>
      <c r="F256" s="395">
        <v>0</v>
      </c>
      <c r="G256" s="395">
        <v>0</v>
      </c>
      <c r="H256" s="395">
        <v>0</v>
      </c>
      <c r="I256" s="395">
        <v>0</v>
      </c>
      <c r="J256" s="395">
        <v>0</v>
      </c>
      <c r="K256" s="395">
        <v>0</v>
      </c>
      <c r="L256" s="395">
        <v>0</v>
      </c>
      <c r="M256" s="395">
        <v>0</v>
      </c>
      <c r="N256" s="395">
        <v>0</v>
      </c>
      <c r="O256" s="396">
        <v>0</v>
      </c>
    </row>
    <row r="257" spans="1:15" x14ac:dyDescent="0.2">
      <c r="A257" s="391" t="s">
        <v>792</v>
      </c>
      <c r="B257" s="392" t="s">
        <v>762</v>
      </c>
      <c r="C257" s="392" t="s">
        <v>791</v>
      </c>
      <c r="D257" s="398">
        <v>0</v>
      </c>
      <c r="E257" s="395">
        <v>0</v>
      </c>
      <c r="F257" s="395">
        <v>0</v>
      </c>
      <c r="G257" s="395">
        <v>0</v>
      </c>
      <c r="H257" s="395">
        <v>0</v>
      </c>
      <c r="I257" s="395">
        <v>0</v>
      </c>
      <c r="J257" s="395">
        <v>0</v>
      </c>
      <c r="K257" s="395">
        <v>0</v>
      </c>
      <c r="L257" s="395">
        <v>0</v>
      </c>
      <c r="M257" s="395">
        <v>0</v>
      </c>
      <c r="N257" s="395">
        <v>0</v>
      </c>
      <c r="O257" s="396">
        <v>0</v>
      </c>
    </row>
    <row r="258" spans="1:15" x14ac:dyDescent="0.2">
      <c r="A258" s="391" t="s">
        <v>794</v>
      </c>
      <c r="B258" s="392" t="s">
        <v>762</v>
      </c>
      <c r="C258" s="392" t="s">
        <v>793</v>
      </c>
      <c r="D258" s="398">
        <v>0</v>
      </c>
      <c r="E258" s="395">
        <v>0</v>
      </c>
      <c r="F258" s="395">
        <v>0</v>
      </c>
      <c r="G258" s="395">
        <v>0</v>
      </c>
      <c r="H258" s="395">
        <v>0</v>
      </c>
      <c r="I258" s="395">
        <v>0</v>
      </c>
      <c r="J258" s="395">
        <v>0</v>
      </c>
      <c r="K258" s="395">
        <v>0</v>
      </c>
      <c r="L258" s="395">
        <v>0</v>
      </c>
      <c r="M258" s="395">
        <v>0</v>
      </c>
      <c r="N258" s="395">
        <v>0</v>
      </c>
      <c r="O258" s="396">
        <v>0</v>
      </c>
    </row>
    <row r="259" spans="1:15" x14ac:dyDescent="0.2">
      <c r="A259" s="391" t="s">
        <v>796</v>
      </c>
      <c r="B259" s="392" t="s">
        <v>762</v>
      </c>
      <c r="C259" s="392" t="s">
        <v>795</v>
      </c>
      <c r="D259" s="398">
        <v>0</v>
      </c>
      <c r="E259" s="395">
        <v>0</v>
      </c>
      <c r="F259" s="395">
        <v>0</v>
      </c>
      <c r="G259" s="395">
        <v>0</v>
      </c>
      <c r="H259" s="395">
        <v>0</v>
      </c>
      <c r="I259" s="395">
        <v>0</v>
      </c>
      <c r="J259" s="395">
        <v>0</v>
      </c>
      <c r="K259" s="395">
        <v>0</v>
      </c>
      <c r="L259" s="395">
        <v>0</v>
      </c>
      <c r="M259" s="395">
        <v>0</v>
      </c>
      <c r="N259" s="395">
        <v>0</v>
      </c>
      <c r="O259" s="396">
        <v>0</v>
      </c>
    </row>
    <row r="260" spans="1:15" x14ac:dyDescent="0.2">
      <c r="A260" s="391" t="s">
        <v>798</v>
      </c>
      <c r="B260" s="392" t="s">
        <v>762</v>
      </c>
      <c r="C260" s="392" t="s">
        <v>797</v>
      </c>
      <c r="D260" s="398">
        <v>0</v>
      </c>
      <c r="E260" s="395">
        <v>0</v>
      </c>
      <c r="F260" s="395">
        <v>0</v>
      </c>
      <c r="G260" s="395">
        <v>0</v>
      </c>
      <c r="H260" s="395">
        <v>0</v>
      </c>
      <c r="I260" s="395">
        <v>0</v>
      </c>
      <c r="J260" s="395">
        <v>0</v>
      </c>
      <c r="K260" s="395">
        <v>0</v>
      </c>
      <c r="L260" s="395">
        <v>0</v>
      </c>
      <c r="M260" s="395">
        <v>0</v>
      </c>
      <c r="N260" s="395">
        <v>0</v>
      </c>
      <c r="O260" s="396">
        <v>0</v>
      </c>
    </row>
    <row r="261" spans="1:15" x14ac:dyDescent="0.2">
      <c r="A261" s="391" t="s">
        <v>800</v>
      </c>
      <c r="B261" s="392" t="s">
        <v>762</v>
      </c>
      <c r="C261" s="392" t="s">
        <v>799</v>
      </c>
      <c r="D261" s="398">
        <v>0</v>
      </c>
      <c r="E261" s="395">
        <v>0</v>
      </c>
      <c r="F261" s="395">
        <v>0</v>
      </c>
      <c r="G261" s="395">
        <v>0</v>
      </c>
      <c r="H261" s="395">
        <v>0</v>
      </c>
      <c r="I261" s="395">
        <v>0</v>
      </c>
      <c r="J261" s="395">
        <v>0</v>
      </c>
      <c r="K261" s="395">
        <v>0</v>
      </c>
      <c r="L261" s="395">
        <v>0</v>
      </c>
      <c r="M261" s="395">
        <v>0</v>
      </c>
      <c r="N261" s="395">
        <v>0</v>
      </c>
      <c r="O261" s="396">
        <v>0</v>
      </c>
    </row>
    <row r="262" spans="1:15" x14ac:dyDescent="0.2">
      <c r="A262" s="391" t="s">
        <v>802</v>
      </c>
      <c r="B262" s="392" t="s">
        <v>762</v>
      </c>
      <c r="C262" s="392" t="s">
        <v>801</v>
      </c>
      <c r="D262" s="398">
        <v>0</v>
      </c>
      <c r="E262" s="395">
        <v>0</v>
      </c>
      <c r="F262" s="395">
        <v>0</v>
      </c>
      <c r="G262" s="395">
        <v>0</v>
      </c>
      <c r="H262" s="395">
        <v>0</v>
      </c>
      <c r="I262" s="395">
        <v>0</v>
      </c>
      <c r="J262" s="395">
        <v>0</v>
      </c>
      <c r="K262" s="395">
        <v>0</v>
      </c>
      <c r="L262" s="395">
        <v>0</v>
      </c>
      <c r="M262" s="395">
        <v>0</v>
      </c>
      <c r="N262" s="395">
        <v>0</v>
      </c>
      <c r="O262" s="396">
        <v>0</v>
      </c>
    </row>
    <row r="263" spans="1:15" x14ac:dyDescent="0.2">
      <c r="A263" s="391" t="s">
        <v>804</v>
      </c>
      <c r="B263" s="392" t="s">
        <v>762</v>
      </c>
      <c r="C263" s="392" t="s">
        <v>803</v>
      </c>
      <c r="D263" s="398">
        <v>0</v>
      </c>
      <c r="E263" s="395">
        <v>0</v>
      </c>
      <c r="F263" s="395">
        <v>0</v>
      </c>
      <c r="G263" s="395">
        <v>0</v>
      </c>
      <c r="H263" s="395">
        <v>0</v>
      </c>
      <c r="I263" s="395">
        <v>0</v>
      </c>
      <c r="J263" s="395">
        <v>0</v>
      </c>
      <c r="K263" s="395">
        <v>0</v>
      </c>
      <c r="L263" s="395">
        <v>0</v>
      </c>
      <c r="M263" s="395">
        <v>0</v>
      </c>
      <c r="N263" s="395">
        <v>0</v>
      </c>
      <c r="O263" s="396">
        <v>0</v>
      </c>
    </row>
    <row r="264" spans="1:15" x14ac:dyDescent="0.2">
      <c r="A264" s="391" t="s">
        <v>806</v>
      </c>
      <c r="B264" s="392" t="s">
        <v>762</v>
      </c>
      <c r="C264" s="392" t="s">
        <v>805</v>
      </c>
      <c r="D264" s="398">
        <v>0</v>
      </c>
      <c r="E264" s="395">
        <v>0</v>
      </c>
      <c r="F264" s="395">
        <v>0</v>
      </c>
      <c r="G264" s="395">
        <v>0</v>
      </c>
      <c r="H264" s="395">
        <v>0</v>
      </c>
      <c r="I264" s="395">
        <v>0</v>
      </c>
      <c r="J264" s="395">
        <v>0</v>
      </c>
      <c r="K264" s="395">
        <v>0</v>
      </c>
      <c r="L264" s="395">
        <v>0</v>
      </c>
      <c r="M264" s="395">
        <v>0</v>
      </c>
      <c r="N264" s="395">
        <v>0</v>
      </c>
      <c r="O264" s="396">
        <v>0</v>
      </c>
    </row>
    <row r="265" spans="1:15" x14ac:dyDescent="0.2">
      <c r="A265" s="391" t="s">
        <v>807</v>
      </c>
      <c r="B265" s="392" t="s">
        <v>762</v>
      </c>
      <c r="C265" s="392" t="s">
        <v>762</v>
      </c>
      <c r="D265" s="444">
        <v>0</v>
      </c>
      <c r="E265" s="445">
        <v>0</v>
      </c>
      <c r="F265" s="445">
        <v>0</v>
      </c>
      <c r="G265" s="445">
        <v>0</v>
      </c>
      <c r="H265" s="445">
        <v>0</v>
      </c>
      <c r="I265" s="445">
        <v>0</v>
      </c>
      <c r="J265" s="445">
        <v>0</v>
      </c>
      <c r="K265" s="445">
        <v>0</v>
      </c>
      <c r="L265" s="445">
        <v>0</v>
      </c>
      <c r="M265" s="445">
        <v>0</v>
      </c>
      <c r="N265" s="445">
        <v>0</v>
      </c>
      <c r="O265" s="446">
        <v>0</v>
      </c>
    </row>
    <row r="266" spans="1:15" x14ac:dyDescent="0.2">
      <c r="D266" s="403"/>
      <c r="E266" s="403"/>
      <c r="F266" s="403"/>
      <c r="G266" s="403"/>
      <c r="H266" s="403"/>
      <c r="I266" s="403"/>
      <c r="J266" s="403"/>
      <c r="K266" s="403"/>
      <c r="L266" s="403"/>
      <c r="M266" s="403"/>
      <c r="N266" s="403"/>
      <c r="O266" s="403"/>
    </row>
    <row r="267" spans="1:15" x14ac:dyDescent="0.2">
      <c r="A267" s="738" t="s">
        <v>809</v>
      </c>
      <c r="B267" s="738"/>
      <c r="C267" s="738"/>
      <c r="D267" s="402">
        <f t="shared" ref="D267:O267" si="0">SUM(D4:D265)</f>
        <v>0</v>
      </c>
      <c r="E267" s="402">
        <f t="shared" si="0"/>
        <v>0</v>
      </c>
      <c r="F267" s="402">
        <f t="shared" si="0"/>
        <v>0</v>
      </c>
      <c r="G267" s="402">
        <f t="shared" si="0"/>
        <v>0</v>
      </c>
      <c r="H267" s="402">
        <f t="shared" si="0"/>
        <v>0</v>
      </c>
      <c r="I267" s="402">
        <f t="shared" si="0"/>
        <v>0</v>
      </c>
      <c r="J267" s="402">
        <f t="shared" si="0"/>
        <v>0</v>
      </c>
      <c r="K267" s="402">
        <f t="shared" si="0"/>
        <v>0</v>
      </c>
      <c r="L267" s="402">
        <f t="shared" si="0"/>
        <v>0</v>
      </c>
      <c r="M267" s="402">
        <f t="shared" si="0"/>
        <v>0</v>
      </c>
      <c r="N267" s="402">
        <f t="shared" si="0"/>
        <v>0</v>
      </c>
      <c r="O267" s="402">
        <f t="shared" si="0"/>
        <v>0</v>
      </c>
    </row>
  </sheetData>
  <autoFilter ref="A3:O265"/>
  <mergeCells count="3">
    <mergeCell ref="A2:O2"/>
    <mergeCell ref="A267:C267"/>
    <mergeCell ref="A1:O1"/>
  </mergeCells>
  <phoneticPr fontId="0" type="noConversion"/>
  <conditionalFormatting sqref="A4:A265">
    <cfRule type="duplicateValues" dxfId="1" priority="1"/>
  </conditionalFormatting>
  <printOptions horizontalCentered="1"/>
  <pageMargins left="0.59055118110236227" right="0.59055118110236227" top="0.98425196850393704" bottom="0.3" header="0" footer="0"/>
  <pageSetup scale="16" orientation="landscape" r:id="rId1"/>
  <headerFooter>
    <oddFooter>Página &amp;P&amp;R&amp;A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7" tint="0.59999389629810485"/>
    <pageSetUpPr fitToPage="1"/>
  </sheetPr>
  <dimension ref="A1:O267"/>
  <sheetViews>
    <sheetView showGridLines="0" zoomScale="80" zoomScaleNormal="80" workbookViewId="0">
      <pane ySplit="3" topLeftCell="A4" activePane="bottomLeft" state="frozen"/>
      <selection activeCell="A3" sqref="A3"/>
      <selection pane="bottomLeft" activeCell="A3" sqref="A3"/>
    </sheetView>
  </sheetViews>
  <sheetFormatPr baseColWidth="10" defaultRowHeight="12.75" x14ac:dyDescent="0.2"/>
  <cols>
    <col min="1" max="1" width="7.85546875" style="16" bestFit="1" customWidth="1"/>
    <col min="2" max="2" width="14.42578125" style="447" bestFit="1" customWidth="1"/>
    <col min="3" max="3" width="25.28515625" style="16" customWidth="1"/>
    <col min="4" max="4" width="12.28515625" style="16" bestFit="1" customWidth="1"/>
    <col min="5" max="5" width="11.7109375" style="16" bestFit="1" customWidth="1"/>
    <col min="6" max="6" width="12.7109375" style="16" bestFit="1" customWidth="1"/>
    <col min="7" max="7" width="12" style="16" bestFit="1" customWidth="1"/>
    <col min="8" max="8" width="12.85546875" style="16" bestFit="1" customWidth="1"/>
    <col min="9" max="9" width="12.140625" style="16" bestFit="1" customWidth="1"/>
    <col min="10" max="10" width="11.5703125" style="16" bestFit="1" customWidth="1"/>
    <col min="11" max="11" width="12.140625" style="16" bestFit="1" customWidth="1"/>
    <col min="12" max="12" width="12" style="16" bestFit="1" customWidth="1"/>
    <col min="13" max="13" width="11.5703125" style="16" bestFit="1" customWidth="1"/>
    <col min="14" max="14" width="12.140625" style="16" bestFit="1" customWidth="1"/>
    <col min="15" max="15" width="11.5703125" style="16" bestFit="1" customWidth="1"/>
    <col min="16" max="16384" width="11.42578125" style="16"/>
  </cols>
  <sheetData>
    <row r="1" spans="1:15" ht="15.75" x14ac:dyDescent="0.25">
      <c r="A1" s="740" t="str">
        <f>"Empresa "&amp; Datos_Generales!D3</f>
        <v xml:space="preserve">Empresa </v>
      </c>
      <c r="B1" s="740"/>
      <c r="C1" s="740"/>
      <c r="D1" s="740"/>
      <c r="E1" s="740"/>
      <c r="F1" s="740"/>
      <c r="G1" s="740"/>
      <c r="H1" s="740"/>
      <c r="I1" s="740"/>
      <c r="J1" s="740"/>
      <c r="K1" s="740"/>
      <c r="L1" s="740"/>
      <c r="M1" s="740"/>
      <c r="N1" s="740"/>
      <c r="O1" s="740"/>
    </row>
    <row r="2" spans="1:15" ht="24" customHeight="1" x14ac:dyDescent="0.2">
      <c r="A2" s="739" t="str">
        <f>"Cuadro No 16: Luminarias de Alumbrado Público Clasificadas por Municipio, "&amp; Datos_Generales!D4</f>
        <v xml:space="preserve">Cuadro No 16: Luminarias de Alumbrado Público Clasificadas por Municipio, </v>
      </c>
      <c r="B2" s="739"/>
      <c r="C2" s="739"/>
      <c r="D2" s="739"/>
      <c r="E2" s="739"/>
      <c r="F2" s="739"/>
      <c r="G2" s="739"/>
      <c r="H2" s="739"/>
      <c r="I2" s="739"/>
      <c r="J2" s="739"/>
      <c r="K2" s="739"/>
      <c r="L2" s="739"/>
      <c r="M2" s="739"/>
      <c r="N2" s="739"/>
      <c r="O2" s="739"/>
    </row>
    <row r="3" spans="1:15" x14ac:dyDescent="0.2">
      <c r="A3" s="386" t="s">
        <v>808</v>
      </c>
      <c r="B3" s="387" t="s">
        <v>285</v>
      </c>
      <c r="C3" s="387" t="s">
        <v>34</v>
      </c>
      <c r="D3" s="361" t="s">
        <v>266</v>
      </c>
      <c r="E3" s="361" t="s">
        <v>267</v>
      </c>
      <c r="F3" s="361" t="s">
        <v>268</v>
      </c>
      <c r="G3" s="361" t="s">
        <v>269</v>
      </c>
      <c r="H3" s="361" t="s">
        <v>270</v>
      </c>
      <c r="I3" s="361" t="s">
        <v>271</v>
      </c>
      <c r="J3" s="361" t="s">
        <v>272</v>
      </c>
      <c r="K3" s="361" t="s">
        <v>273</v>
      </c>
      <c r="L3" s="361" t="s">
        <v>274</v>
      </c>
      <c r="M3" s="361" t="s">
        <v>275</v>
      </c>
      <c r="N3" s="361" t="s">
        <v>276</v>
      </c>
      <c r="O3" s="361" t="s">
        <v>277</v>
      </c>
    </row>
    <row r="4" spans="1:15" x14ac:dyDescent="0.2">
      <c r="A4" s="391" t="s">
        <v>287</v>
      </c>
      <c r="B4" s="392" t="s">
        <v>286</v>
      </c>
      <c r="C4" s="392" t="s">
        <v>286</v>
      </c>
      <c r="D4" s="398">
        <v>0</v>
      </c>
      <c r="E4" s="395">
        <v>0</v>
      </c>
      <c r="F4" s="395">
        <v>0</v>
      </c>
      <c r="G4" s="395">
        <v>0</v>
      </c>
      <c r="H4" s="395">
        <v>0</v>
      </c>
      <c r="I4" s="395">
        <v>0</v>
      </c>
      <c r="J4" s="395">
        <v>0</v>
      </c>
      <c r="K4" s="395">
        <v>0</v>
      </c>
      <c r="L4" s="395">
        <v>0</v>
      </c>
      <c r="M4" s="395">
        <v>0</v>
      </c>
      <c r="N4" s="395">
        <v>0</v>
      </c>
      <c r="O4" s="396">
        <v>0</v>
      </c>
    </row>
    <row r="5" spans="1:15" x14ac:dyDescent="0.2">
      <c r="A5" s="391" t="s">
        <v>289</v>
      </c>
      <c r="B5" s="392" t="s">
        <v>286</v>
      </c>
      <c r="C5" s="392" t="s">
        <v>288</v>
      </c>
      <c r="D5" s="398">
        <v>0</v>
      </c>
      <c r="E5" s="395">
        <v>0</v>
      </c>
      <c r="F5" s="395">
        <v>0</v>
      </c>
      <c r="G5" s="395">
        <v>0</v>
      </c>
      <c r="H5" s="395">
        <v>0</v>
      </c>
      <c r="I5" s="395">
        <v>0</v>
      </c>
      <c r="J5" s="395">
        <v>0</v>
      </c>
      <c r="K5" s="395">
        <v>0</v>
      </c>
      <c r="L5" s="395">
        <v>0</v>
      </c>
      <c r="M5" s="395">
        <v>0</v>
      </c>
      <c r="N5" s="395">
        <v>0</v>
      </c>
      <c r="O5" s="396">
        <v>0</v>
      </c>
    </row>
    <row r="6" spans="1:15" x14ac:dyDescent="0.2">
      <c r="A6" s="391" t="s">
        <v>291</v>
      </c>
      <c r="B6" s="392" t="s">
        <v>286</v>
      </c>
      <c r="C6" s="392" t="s">
        <v>290</v>
      </c>
      <c r="D6" s="398">
        <v>0</v>
      </c>
      <c r="E6" s="395">
        <v>0</v>
      </c>
      <c r="F6" s="395">
        <v>0</v>
      </c>
      <c r="G6" s="395">
        <v>0</v>
      </c>
      <c r="H6" s="395">
        <v>0</v>
      </c>
      <c r="I6" s="395">
        <v>0</v>
      </c>
      <c r="J6" s="395">
        <v>0</v>
      </c>
      <c r="K6" s="395">
        <v>0</v>
      </c>
      <c r="L6" s="395">
        <v>0</v>
      </c>
      <c r="M6" s="395">
        <v>0</v>
      </c>
      <c r="N6" s="395">
        <v>0</v>
      </c>
      <c r="O6" s="396">
        <v>0</v>
      </c>
    </row>
    <row r="7" spans="1:15" x14ac:dyDescent="0.2">
      <c r="A7" s="391" t="s">
        <v>293</v>
      </c>
      <c r="B7" s="392" t="s">
        <v>286</v>
      </c>
      <c r="C7" s="392" t="s">
        <v>292</v>
      </c>
      <c r="D7" s="398">
        <v>0</v>
      </c>
      <c r="E7" s="395">
        <v>0</v>
      </c>
      <c r="F7" s="395">
        <v>0</v>
      </c>
      <c r="G7" s="395">
        <v>0</v>
      </c>
      <c r="H7" s="395">
        <v>0</v>
      </c>
      <c r="I7" s="395">
        <v>0</v>
      </c>
      <c r="J7" s="395">
        <v>0</v>
      </c>
      <c r="K7" s="395">
        <v>0</v>
      </c>
      <c r="L7" s="395">
        <v>0</v>
      </c>
      <c r="M7" s="395">
        <v>0</v>
      </c>
      <c r="N7" s="395">
        <v>0</v>
      </c>
      <c r="O7" s="396">
        <v>0</v>
      </c>
    </row>
    <row r="8" spans="1:15" x14ac:dyDescent="0.2">
      <c r="A8" s="391" t="s">
        <v>295</v>
      </c>
      <c r="B8" s="392" t="s">
        <v>286</v>
      </c>
      <c r="C8" s="392" t="s">
        <v>294</v>
      </c>
      <c r="D8" s="398">
        <v>0</v>
      </c>
      <c r="E8" s="395">
        <v>0</v>
      </c>
      <c r="F8" s="395">
        <v>0</v>
      </c>
      <c r="G8" s="395">
        <v>0</v>
      </c>
      <c r="H8" s="395">
        <v>0</v>
      </c>
      <c r="I8" s="395">
        <v>0</v>
      </c>
      <c r="J8" s="395">
        <v>0</v>
      </c>
      <c r="K8" s="395">
        <v>0</v>
      </c>
      <c r="L8" s="395">
        <v>0</v>
      </c>
      <c r="M8" s="395">
        <v>0</v>
      </c>
      <c r="N8" s="395">
        <v>0</v>
      </c>
      <c r="O8" s="396">
        <v>0</v>
      </c>
    </row>
    <row r="9" spans="1:15" x14ac:dyDescent="0.2">
      <c r="A9" s="391" t="s">
        <v>297</v>
      </c>
      <c r="B9" s="392" t="s">
        <v>286</v>
      </c>
      <c r="C9" s="392" t="s">
        <v>296</v>
      </c>
      <c r="D9" s="398">
        <v>0</v>
      </c>
      <c r="E9" s="395">
        <v>0</v>
      </c>
      <c r="F9" s="395">
        <v>0</v>
      </c>
      <c r="G9" s="395">
        <v>0</v>
      </c>
      <c r="H9" s="395">
        <v>0</v>
      </c>
      <c r="I9" s="395">
        <v>0</v>
      </c>
      <c r="J9" s="395">
        <v>0</v>
      </c>
      <c r="K9" s="395">
        <v>0</v>
      </c>
      <c r="L9" s="395">
        <v>0</v>
      </c>
      <c r="M9" s="395">
        <v>0</v>
      </c>
      <c r="N9" s="395">
        <v>0</v>
      </c>
      <c r="O9" s="396">
        <v>0</v>
      </c>
    </row>
    <row r="10" spans="1:15" x14ac:dyDescent="0.2">
      <c r="A10" s="391" t="s">
        <v>299</v>
      </c>
      <c r="B10" s="392" t="s">
        <v>286</v>
      </c>
      <c r="C10" s="392" t="s">
        <v>298</v>
      </c>
      <c r="D10" s="398">
        <v>0</v>
      </c>
      <c r="E10" s="395">
        <v>0</v>
      </c>
      <c r="F10" s="395">
        <v>0</v>
      </c>
      <c r="G10" s="395">
        <v>0</v>
      </c>
      <c r="H10" s="395">
        <v>0</v>
      </c>
      <c r="I10" s="395">
        <v>0</v>
      </c>
      <c r="J10" s="395">
        <v>0</v>
      </c>
      <c r="K10" s="395">
        <v>0</v>
      </c>
      <c r="L10" s="395">
        <v>0</v>
      </c>
      <c r="M10" s="395">
        <v>0</v>
      </c>
      <c r="N10" s="395">
        <v>0</v>
      </c>
      <c r="O10" s="396">
        <v>0</v>
      </c>
    </row>
    <row r="11" spans="1:15" x14ac:dyDescent="0.2">
      <c r="A11" s="391" t="s">
        <v>301</v>
      </c>
      <c r="B11" s="392" t="s">
        <v>286</v>
      </c>
      <c r="C11" s="392" t="s">
        <v>300</v>
      </c>
      <c r="D11" s="398">
        <v>0</v>
      </c>
      <c r="E11" s="395">
        <v>0</v>
      </c>
      <c r="F11" s="395">
        <v>0</v>
      </c>
      <c r="G11" s="395">
        <v>0</v>
      </c>
      <c r="H11" s="395">
        <v>0</v>
      </c>
      <c r="I11" s="395">
        <v>0</v>
      </c>
      <c r="J11" s="395">
        <v>0</v>
      </c>
      <c r="K11" s="395">
        <v>0</v>
      </c>
      <c r="L11" s="395">
        <v>0</v>
      </c>
      <c r="M11" s="395">
        <v>0</v>
      </c>
      <c r="N11" s="395">
        <v>0</v>
      </c>
      <c r="O11" s="396">
        <v>0</v>
      </c>
    </row>
    <row r="12" spans="1:15" x14ac:dyDescent="0.2">
      <c r="A12" s="391" t="s">
        <v>303</v>
      </c>
      <c r="B12" s="392" t="s">
        <v>286</v>
      </c>
      <c r="C12" s="392" t="s">
        <v>302</v>
      </c>
      <c r="D12" s="398">
        <v>0</v>
      </c>
      <c r="E12" s="395">
        <v>0</v>
      </c>
      <c r="F12" s="395">
        <v>0</v>
      </c>
      <c r="G12" s="395">
        <v>0</v>
      </c>
      <c r="H12" s="395">
        <v>0</v>
      </c>
      <c r="I12" s="395">
        <v>0</v>
      </c>
      <c r="J12" s="395">
        <v>0</v>
      </c>
      <c r="K12" s="395">
        <v>0</v>
      </c>
      <c r="L12" s="395">
        <v>0</v>
      </c>
      <c r="M12" s="395">
        <v>0</v>
      </c>
      <c r="N12" s="395">
        <v>0</v>
      </c>
      <c r="O12" s="396">
        <v>0</v>
      </c>
    </row>
    <row r="13" spans="1:15" x14ac:dyDescent="0.2">
      <c r="A13" s="391" t="s">
        <v>305</v>
      </c>
      <c r="B13" s="392" t="s">
        <v>286</v>
      </c>
      <c r="C13" s="392" t="s">
        <v>304</v>
      </c>
      <c r="D13" s="398">
        <v>0</v>
      </c>
      <c r="E13" s="395">
        <v>0</v>
      </c>
      <c r="F13" s="395">
        <v>0</v>
      </c>
      <c r="G13" s="395">
        <v>0</v>
      </c>
      <c r="H13" s="395">
        <v>0</v>
      </c>
      <c r="I13" s="395">
        <v>0</v>
      </c>
      <c r="J13" s="395">
        <v>0</v>
      </c>
      <c r="K13" s="395">
        <v>0</v>
      </c>
      <c r="L13" s="395">
        <v>0</v>
      </c>
      <c r="M13" s="395">
        <v>0</v>
      </c>
      <c r="N13" s="395">
        <v>0</v>
      </c>
      <c r="O13" s="396">
        <v>0</v>
      </c>
    </row>
    <row r="14" spans="1:15" x14ac:dyDescent="0.2">
      <c r="A14" s="391" t="s">
        <v>307</v>
      </c>
      <c r="B14" s="392" t="s">
        <v>286</v>
      </c>
      <c r="C14" s="392" t="s">
        <v>306</v>
      </c>
      <c r="D14" s="398">
        <v>0</v>
      </c>
      <c r="E14" s="395">
        <v>0</v>
      </c>
      <c r="F14" s="395">
        <v>0</v>
      </c>
      <c r="G14" s="395">
        <v>0</v>
      </c>
      <c r="H14" s="395">
        <v>0</v>
      </c>
      <c r="I14" s="395">
        <v>0</v>
      </c>
      <c r="J14" s="395">
        <v>0</v>
      </c>
      <c r="K14" s="395">
        <v>0</v>
      </c>
      <c r="L14" s="395">
        <v>0</v>
      </c>
      <c r="M14" s="395">
        <v>0</v>
      </c>
      <c r="N14" s="395">
        <v>0</v>
      </c>
      <c r="O14" s="396">
        <v>0</v>
      </c>
    </row>
    <row r="15" spans="1:15" x14ac:dyDescent="0.2">
      <c r="A15" s="391" t="s">
        <v>309</v>
      </c>
      <c r="B15" s="392" t="s">
        <v>286</v>
      </c>
      <c r="C15" s="392" t="s">
        <v>308</v>
      </c>
      <c r="D15" s="398">
        <v>0</v>
      </c>
      <c r="E15" s="395">
        <v>0</v>
      </c>
      <c r="F15" s="395">
        <v>0</v>
      </c>
      <c r="G15" s="395">
        <v>0</v>
      </c>
      <c r="H15" s="395">
        <v>0</v>
      </c>
      <c r="I15" s="395">
        <v>0</v>
      </c>
      <c r="J15" s="395">
        <v>0</v>
      </c>
      <c r="K15" s="395">
        <v>0</v>
      </c>
      <c r="L15" s="395">
        <v>0</v>
      </c>
      <c r="M15" s="395">
        <v>0</v>
      </c>
      <c r="N15" s="395">
        <v>0</v>
      </c>
      <c r="O15" s="396">
        <v>0</v>
      </c>
    </row>
    <row r="16" spans="1:15" x14ac:dyDescent="0.2">
      <c r="A16" s="391" t="s">
        <v>312</v>
      </c>
      <c r="B16" s="392" t="s">
        <v>310</v>
      </c>
      <c r="C16" s="392" t="s">
        <v>311</v>
      </c>
      <c r="D16" s="398">
        <v>0</v>
      </c>
      <c r="E16" s="395">
        <v>0</v>
      </c>
      <c r="F16" s="395">
        <v>0</v>
      </c>
      <c r="G16" s="395">
        <v>0</v>
      </c>
      <c r="H16" s="395">
        <v>0</v>
      </c>
      <c r="I16" s="395">
        <v>0</v>
      </c>
      <c r="J16" s="395">
        <v>0</v>
      </c>
      <c r="K16" s="395">
        <v>0</v>
      </c>
      <c r="L16" s="395">
        <v>0</v>
      </c>
      <c r="M16" s="395">
        <v>0</v>
      </c>
      <c r="N16" s="395">
        <v>0</v>
      </c>
      <c r="O16" s="396">
        <v>0</v>
      </c>
    </row>
    <row r="17" spans="1:15" x14ac:dyDescent="0.2">
      <c r="A17" s="391" t="s">
        <v>314</v>
      </c>
      <c r="B17" s="392" t="s">
        <v>310</v>
      </c>
      <c r="C17" s="392" t="s">
        <v>313</v>
      </c>
      <c r="D17" s="398">
        <v>0</v>
      </c>
      <c r="E17" s="395">
        <v>0</v>
      </c>
      <c r="F17" s="395">
        <v>0</v>
      </c>
      <c r="G17" s="395">
        <v>0</v>
      </c>
      <c r="H17" s="395">
        <v>0</v>
      </c>
      <c r="I17" s="395">
        <v>0</v>
      </c>
      <c r="J17" s="395">
        <v>0</v>
      </c>
      <c r="K17" s="395">
        <v>0</v>
      </c>
      <c r="L17" s="395">
        <v>0</v>
      </c>
      <c r="M17" s="395">
        <v>0</v>
      </c>
      <c r="N17" s="395">
        <v>0</v>
      </c>
      <c r="O17" s="396">
        <v>0</v>
      </c>
    </row>
    <row r="18" spans="1:15" x14ac:dyDescent="0.2">
      <c r="A18" s="391" t="s">
        <v>316</v>
      </c>
      <c r="B18" s="392" t="s">
        <v>310</v>
      </c>
      <c r="C18" s="392" t="s">
        <v>315</v>
      </c>
      <c r="D18" s="399">
        <v>0</v>
      </c>
      <c r="E18" s="400">
        <v>0</v>
      </c>
      <c r="F18" s="400">
        <v>0</v>
      </c>
      <c r="G18" s="400">
        <v>0</v>
      </c>
      <c r="H18" s="400">
        <v>0</v>
      </c>
      <c r="I18" s="400">
        <v>0</v>
      </c>
      <c r="J18" s="400">
        <v>0</v>
      </c>
      <c r="K18" s="400">
        <v>0</v>
      </c>
      <c r="L18" s="400">
        <v>0</v>
      </c>
      <c r="M18" s="400">
        <v>0</v>
      </c>
      <c r="N18" s="400">
        <v>0</v>
      </c>
      <c r="O18" s="401">
        <v>0</v>
      </c>
    </row>
    <row r="19" spans="1:15" x14ac:dyDescent="0.2">
      <c r="A19" s="391" t="s">
        <v>318</v>
      </c>
      <c r="B19" s="392" t="s">
        <v>310</v>
      </c>
      <c r="C19" s="392" t="s">
        <v>317</v>
      </c>
      <c r="D19" s="398">
        <v>0</v>
      </c>
      <c r="E19" s="395">
        <v>0</v>
      </c>
      <c r="F19" s="395">
        <v>0</v>
      </c>
      <c r="G19" s="395">
        <v>0</v>
      </c>
      <c r="H19" s="395">
        <v>0</v>
      </c>
      <c r="I19" s="395">
        <v>0</v>
      </c>
      <c r="J19" s="395">
        <v>0</v>
      </c>
      <c r="K19" s="395">
        <v>0</v>
      </c>
      <c r="L19" s="395">
        <v>0</v>
      </c>
      <c r="M19" s="395">
        <v>0</v>
      </c>
      <c r="N19" s="395">
        <v>0</v>
      </c>
      <c r="O19" s="396">
        <v>0</v>
      </c>
    </row>
    <row r="20" spans="1:15" x14ac:dyDescent="0.2">
      <c r="A20" s="391" t="s">
        <v>320</v>
      </c>
      <c r="B20" s="392" t="s">
        <v>310</v>
      </c>
      <c r="C20" s="392" t="s">
        <v>319</v>
      </c>
      <c r="D20" s="398">
        <v>0</v>
      </c>
      <c r="E20" s="395">
        <v>0</v>
      </c>
      <c r="F20" s="395">
        <v>0</v>
      </c>
      <c r="G20" s="395">
        <v>0</v>
      </c>
      <c r="H20" s="395">
        <v>0</v>
      </c>
      <c r="I20" s="395">
        <v>0</v>
      </c>
      <c r="J20" s="395">
        <v>0</v>
      </c>
      <c r="K20" s="395">
        <v>0</v>
      </c>
      <c r="L20" s="395">
        <v>0</v>
      </c>
      <c r="M20" s="395">
        <v>0</v>
      </c>
      <c r="N20" s="395">
        <v>0</v>
      </c>
      <c r="O20" s="396">
        <v>0</v>
      </c>
    </row>
    <row r="21" spans="1:15" x14ac:dyDescent="0.2">
      <c r="A21" s="391" t="s">
        <v>322</v>
      </c>
      <c r="B21" s="392" t="s">
        <v>310</v>
      </c>
      <c r="C21" s="392" t="s">
        <v>321</v>
      </c>
      <c r="D21" s="398">
        <v>0</v>
      </c>
      <c r="E21" s="395">
        <v>0</v>
      </c>
      <c r="F21" s="395">
        <v>0</v>
      </c>
      <c r="G21" s="395">
        <v>0</v>
      </c>
      <c r="H21" s="395">
        <v>0</v>
      </c>
      <c r="I21" s="395">
        <v>0</v>
      </c>
      <c r="J21" s="395">
        <v>0</v>
      </c>
      <c r="K21" s="395">
        <v>0</v>
      </c>
      <c r="L21" s="395">
        <v>0</v>
      </c>
      <c r="M21" s="395">
        <v>0</v>
      </c>
      <c r="N21" s="395">
        <v>0</v>
      </c>
      <c r="O21" s="396">
        <v>0</v>
      </c>
    </row>
    <row r="22" spans="1:15" x14ac:dyDescent="0.2">
      <c r="A22" s="391" t="s">
        <v>324</v>
      </c>
      <c r="B22" s="392" t="s">
        <v>310</v>
      </c>
      <c r="C22" s="392" t="s">
        <v>323</v>
      </c>
      <c r="D22" s="398">
        <v>0</v>
      </c>
      <c r="E22" s="395">
        <v>0</v>
      </c>
      <c r="F22" s="395">
        <v>0</v>
      </c>
      <c r="G22" s="395">
        <v>0</v>
      </c>
      <c r="H22" s="395">
        <v>0</v>
      </c>
      <c r="I22" s="395">
        <v>0</v>
      </c>
      <c r="J22" s="395">
        <v>0</v>
      </c>
      <c r="K22" s="395">
        <v>0</v>
      </c>
      <c r="L22" s="395">
        <v>0</v>
      </c>
      <c r="M22" s="395">
        <v>0</v>
      </c>
      <c r="N22" s="395">
        <v>0</v>
      </c>
      <c r="O22" s="396">
        <v>0</v>
      </c>
    </row>
    <row r="23" spans="1:15" x14ac:dyDescent="0.2">
      <c r="A23" s="391" t="s">
        <v>326</v>
      </c>
      <c r="B23" s="392" t="s">
        <v>310</v>
      </c>
      <c r="C23" s="392" t="s">
        <v>325</v>
      </c>
      <c r="D23" s="398">
        <v>0</v>
      </c>
      <c r="E23" s="395">
        <v>0</v>
      </c>
      <c r="F23" s="395">
        <v>0</v>
      </c>
      <c r="G23" s="395">
        <v>0</v>
      </c>
      <c r="H23" s="395">
        <v>0</v>
      </c>
      <c r="I23" s="395">
        <v>0</v>
      </c>
      <c r="J23" s="395">
        <v>0</v>
      </c>
      <c r="K23" s="395">
        <v>0</v>
      </c>
      <c r="L23" s="395">
        <v>0</v>
      </c>
      <c r="M23" s="395">
        <v>0</v>
      </c>
      <c r="N23" s="395">
        <v>0</v>
      </c>
      <c r="O23" s="396">
        <v>0</v>
      </c>
    </row>
    <row r="24" spans="1:15" x14ac:dyDescent="0.2">
      <c r="A24" s="391" t="s">
        <v>328</v>
      </c>
      <c r="B24" s="392" t="s">
        <v>310</v>
      </c>
      <c r="C24" s="392" t="s">
        <v>327</v>
      </c>
      <c r="D24" s="398">
        <v>0</v>
      </c>
      <c r="E24" s="395">
        <v>0</v>
      </c>
      <c r="F24" s="395">
        <v>0</v>
      </c>
      <c r="G24" s="395">
        <v>0</v>
      </c>
      <c r="H24" s="395">
        <v>0</v>
      </c>
      <c r="I24" s="395">
        <v>0</v>
      </c>
      <c r="J24" s="395">
        <v>0</v>
      </c>
      <c r="K24" s="395">
        <v>0</v>
      </c>
      <c r="L24" s="395">
        <v>0</v>
      </c>
      <c r="M24" s="395">
        <v>0</v>
      </c>
      <c r="N24" s="395">
        <v>0</v>
      </c>
      <c r="O24" s="396">
        <v>0</v>
      </c>
    </row>
    <row r="25" spans="1:15" x14ac:dyDescent="0.2">
      <c r="A25" s="391" t="s">
        <v>331</v>
      </c>
      <c r="B25" s="392" t="s">
        <v>329</v>
      </c>
      <c r="C25" s="392" t="s">
        <v>330</v>
      </c>
      <c r="D25" s="399">
        <v>0</v>
      </c>
      <c r="E25" s="400">
        <v>0</v>
      </c>
      <c r="F25" s="400">
        <v>0</v>
      </c>
      <c r="G25" s="400">
        <v>0</v>
      </c>
      <c r="H25" s="400">
        <v>0</v>
      </c>
      <c r="I25" s="400">
        <v>0</v>
      </c>
      <c r="J25" s="400">
        <v>0</v>
      </c>
      <c r="K25" s="400">
        <v>0</v>
      </c>
      <c r="L25" s="400">
        <v>0</v>
      </c>
      <c r="M25" s="400">
        <v>0</v>
      </c>
      <c r="N25" s="400">
        <v>0</v>
      </c>
      <c r="O25" s="401">
        <v>0</v>
      </c>
    </row>
    <row r="26" spans="1:15" x14ac:dyDescent="0.2">
      <c r="A26" s="391" t="s">
        <v>333</v>
      </c>
      <c r="B26" s="392" t="s">
        <v>329</v>
      </c>
      <c r="C26" s="392" t="s">
        <v>332</v>
      </c>
      <c r="D26" s="398">
        <v>0</v>
      </c>
      <c r="E26" s="395">
        <v>0</v>
      </c>
      <c r="F26" s="395">
        <v>0</v>
      </c>
      <c r="G26" s="395">
        <v>0</v>
      </c>
      <c r="H26" s="395">
        <v>0</v>
      </c>
      <c r="I26" s="395">
        <v>0</v>
      </c>
      <c r="J26" s="395">
        <v>0</v>
      </c>
      <c r="K26" s="395">
        <v>0</v>
      </c>
      <c r="L26" s="395">
        <v>0</v>
      </c>
      <c r="M26" s="395">
        <v>0</v>
      </c>
      <c r="N26" s="395">
        <v>0</v>
      </c>
      <c r="O26" s="396">
        <v>0</v>
      </c>
    </row>
    <row r="27" spans="1:15" x14ac:dyDescent="0.2">
      <c r="A27" s="391" t="s">
        <v>335</v>
      </c>
      <c r="B27" s="392" t="s">
        <v>329</v>
      </c>
      <c r="C27" s="392" t="s">
        <v>334</v>
      </c>
      <c r="D27" s="398">
        <v>0</v>
      </c>
      <c r="E27" s="395">
        <v>0</v>
      </c>
      <c r="F27" s="395">
        <v>0</v>
      </c>
      <c r="G27" s="395">
        <v>0</v>
      </c>
      <c r="H27" s="395">
        <v>0</v>
      </c>
      <c r="I27" s="395">
        <v>0</v>
      </c>
      <c r="J27" s="395">
        <v>0</v>
      </c>
      <c r="K27" s="395">
        <v>0</v>
      </c>
      <c r="L27" s="395">
        <v>0</v>
      </c>
      <c r="M27" s="395">
        <v>0</v>
      </c>
      <c r="N27" s="395">
        <v>0</v>
      </c>
      <c r="O27" s="396">
        <v>0</v>
      </c>
    </row>
    <row r="28" spans="1:15" x14ac:dyDescent="0.2">
      <c r="A28" s="391" t="s">
        <v>337</v>
      </c>
      <c r="B28" s="392" t="s">
        <v>329</v>
      </c>
      <c r="C28" s="392" t="s">
        <v>336</v>
      </c>
      <c r="D28" s="398">
        <v>0</v>
      </c>
      <c r="E28" s="395">
        <v>0</v>
      </c>
      <c r="F28" s="395">
        <v>0</v>
      </c>
      <c r="G28" s="395">
        <v>0</v>
      </c>
      <c r="H28" s="395">
        <v>0</v>
      </c>
      <c r="I28" s="395">
        <v>0</v>
      </c>
      <c r="J28" s="395">
        <v>0</v>
      </c>
      <c r="K28" s="395">
        <v>0</v>
      </c>
      <c r="L28" s="395">
        <v>0</v>
      </c>
      <c r="M28" s="395">
        <v>0</v>
      </c>
      <c r="N28" s="395">
        <v>0</v>
      </c>
      <c r="O28" s="396">
        <v>0</v>
      </c>
    </row>
    <row r="29" spans="1:15" x14ac:dyDescent="0.2">
      <c r="A29" s="391" t="s">
        <v>338</v>
      </c>
      <c r="B29" s="392" t="s">
        <v>329</v>
      </c>
      <c r="C29" s="392" t="s">
        <v>329</v>
      </c>
      <c r="D29" s="398">
        <v>0</v>
      </c>
      <c r="E29" s="395">
        <v>0</v>
      </c>
      <c r="F29" s="395">
        <v>0</v>
      </c>
      <c r="G29" s="395">
        <v>0</v>
      </c>
      <c r="H29" s="395">
        <v>0</v>
      </c>
      <c r="I29" s="395">
        <v>0</v>
      </c>
      <c r="J29" s="395">
        <v>0</v>
      </c>
      <c r="K29" s="395">
        <v>0</v>
      </c>
      <c r="L29" s="395">
        <v>0</v>
      </c>
      <c r="M29" s="395">
        <v>0</v>
      </c>
      <c r="N29" s="395">
        <v>0</v>
      </c>
      <c r="O29" s="396">
        <v>0</v>
      </c>
    </row>
    <row r="30" spans="1:15" x14ac:dyDescent="0.2">
      <c r="A30" s="391" t="s">
        <v>340</v>
      </c>
      <c r="B30" s="392" t="s">
        <v>329</v>
      </c>
      <c r="C30" s="392" t="s">
        <v>339</v>
      </c>
      <c r="D30" s="398">
        <v>0</v>
      </c>
      <c r="E30" s="395">
        <v>0</v>
      </c>
      <c r="F30" s="395">
        <v>0</v>
      </c>
      <c r="G30" s="395">
        <v>0</v>
      </c>
      <c r="H30" s="395">
        <v>0</v>
      </c>
      <c r="I30" s="395">
        <v>0</v>
      </c>
      <c r="J30" s="395">
        <v>0</v>
      </c>
      <c r="K30" s="395">
        <v>0</v>
      </c>
      <c r="L30" s="395">
        <v>0</v>
      </c>
      <c r="M30" s="395">
        <v>0</v>
      </c>
      <c r="N30" s="395">
        <v>0</v>
      </c>
      <c r="O30" s="396">
        <v>0</v>
      </c>
    </row>
    <row r="31" spans="1:15" x14ac:dyDescent="0.2">
      <c r="A31" s="391" t="s">
        <v>342</v>
      </c>
      <c r="B31" s="392" t="s">
        <v>329</v>
      </c>
      <c r="C31" s="392" t="s">
        <v>341</v>
      </c>
      <c r="D31" s="398">
        <v>0</v>
      </c>
      <c r="E31" s="395">
        <v>0</v>
      </c>
      <c r="F31" s="395">
        <v>0</v>
      </c>
      <c r="G31" s="395">
        <v>0</v>
      </c>
      <c r="H31" s="395">
        <v>0</v>
      </c>
      <c r="I31" s="395">
        <v>0</v>
      </c>
      <c r="J31" s="395">
        <v>0</v>
      </c>
      <c r="K31" s="395">
        <v>0</v>
      </c>
      <c r="L31" s="395">
        <v>0</v>
      </c>
      <c r="M31" s="395">
        <v>0</v>
      </c>
      <c r="N31" s="395">
        <v>0</v>
      </c>
      <c r="O31" s="396">
        <v>0</v>
      </c>
    </row>
    <row r="32" spans="1:15" x14ac:dyDescent="0.2">
      <c r="A32" s="391" t="s">
        <v>344</v>
      </c>
      <c r="B32" s="392" t="s">
        <v>329</v>
      </c>
      <c r="C32" s="392" t="s">
        <v>343</v>
      </c>
      <c r="D32" s="398">
        <v>0</v>
      </c>
      <c r="E32" s="395">
        <v>0</v>
      </c>
      <c r="F32" s="395">
        <v>0</v>
      </c>
      <c r="G32" s="395">
        <v>0</v>
      </c>
      <c r="H32" s="395">
        <v>0</v>
      </c>
      <c r="I32" s="395">
        <v>0</v>
      </c>
      <c r="J32" s="395">
        <v>0</v>
      </c>
      <c r="K32" s="395">
        <v>0</v>
      </c>
      <c r="L32" s="395">
        <v>0</v>
      </c>
      <c r="M32" s="395">
        <v>0</v>
      </c>
      <c r="N32" s="395">
        <v>0</v>
      </c>
      <c r="O32" s="396">
        <v>0</v>
      </c>
    </row>
    <row r="33" spans="1:15" x14ac:dyDescent="0.2">
      <c r="A33" s="391" t="s">
        <v>346</v>
      </c>
      <c r="B33" s="392" t="s">
        <v>329</v>
      </c>
      <c r="C33" s="392" t="s">
        <v>345</v>
      </c>
      <c r="D33" s="398">
        <v>0</v>
      </c>
      <c r="E33" s="395">
        <v>0</v>
      </c>
      <c r="F33" s="395">
        <v>0</v>
      </c>
      <c r="G33" s="395">
        <v>0</v>
      </c>
      <c r="H33" s="395">
        <v>0</v>
      </c>
      <c r="I33" s="395">
        <v>0</v>
      </c>
      <c r="J33" s="395">
        <v>0</v>
      </c>
      <c r="K33" s="395">
        <v>0</v>
      </c>
      <c r="L33" s="395">
        <v>0</v>
      </c>
      <c r="M33" s="395">
        <v>0</v>
      </c>
      <c r="N33" s="395">
        <v>0</v>
      </c>
      <c r="O33" s="396">
        <v>0</v>
      </c>
    </row>
    <row r="34" spans="1:15" x14ac:dyDescent="0.2">
      <c r="A34" s="391" t="s">
        <v>348</v>
      </c>
      <c r="B34" s="392" t="s">
        <v>329</v>
      </c>
      <c r="C34" s="392" t="s">
        <v>347</v>
      </c>
      <c r="D34" s="398">
        <v>0</v>
      </c>
      <c r="E34" s="395">
        <v>0</v>
      </c>
      <c r="F34" s="395">
        <v>0</v>
      </c>
      <c r="G34" s="395">
        <v>0</v>
      </c>
      <c r="H34" s="395">
        <v>0</v>
      </c>
      <c r="I34" s="395">
        <v>0</v>
      </c>
      <c r="J34" s="395">
        <v>0</v>
      </c>
      <c r="K34" s="395">
        <v>0</v>
      </c>
      <c r="L34" s="395">
        <v>0</v>
      </c>
      <c r="M34" s="395">
        <v>0</v>
      </c>
      <c r="N34" s="395">
        <v>0</v>
      </c>
      <c r="O34" s="396">
        <v>0</v>
      </c>
    </row>
    <row r="35" spans="1:15" x14ac:dyDescent="0.2">
      <c r="A35" s="391" t="s">
        <v>350</v>
      </c>
      <c r="B35" s="392" t="s">
        <v>329</v>
      </c>
      <c r="C35" s="392" t="s">
        <v>349</v>
      </c>
      <c r="D35" s="398">
        <v>0</v>
      </c>
      <c r="E35" s="395">
        <v>0</v>
      </c>
      <c r="F35" s="395">
        <v>0</v>
      </c>
      <c r="G35" s="395">
        <v>0</v>
      </c>
      <c r="H35" s="395">
        <v>0</v>
      </c>
      <c r="I35" s="395">
        <v>0</v>
      </c>
      <c r="J35" s="395">
        <v>0</v>
      </c>
      <c r="K35" s="395">
        <v>0</v>
      </c>
      <c r="L35" s="395">
        <v>0</v>
      </c>
      <c r="M35" s="395">
        <v>0</v>
      </c>
      <c r="N35" s="395">
        <v>0</v>
      </c>
      <c r="O35" s="396">
        <v>0</v>
      </c>
    </row>
    <row r="36" spans="1:15" x14ac:dyDescent="0.2">
      <c r="A36" s="391" t="s">
        <v>352</v>
      </c>
      <c r="B36" s="392" t="s">
        <v>329</v>
      </c>
      <c r="C36" s="392" t="s">
        <v>351</v>
      </c>
      <c r="D36" s="398">
        <v>0</v>
      </c>
      <c r="E36" s="395">
        <v>0</v>
      </c>
      <c r="F36" s="395">
        <v>0</v>
      </c>
      <c r="G36" s="395">
        <v>0</v>
      </c>
      <c r="H36" s="395">
        <v>0</v>
      </c>
      <c r="I36" s="395">
        <v>0</v>
      </c>
      <c r="J36" s="395">
        <v>0</v>
      </c>
      <c r="K36" s="395">
        <v>0</v>
      </c>
      <c r="L36" s="395">
        <v>0</v>
      </c>
      <c r="M36" s="395">
        <v>0</v>
      </c>
      <c r="N36" s="395">
        <v>0</v>
      </c>
      <c r="O36" s="396">
        <v>0</v>
      </c>
    </row>
    <row r="37" spans="1:15" x14ac:dyDescent="0.2">
      <c r="A37" s="391" t="s">
        <v>354</v>
      </c>
      <c r="B37" s="392" t="s">
        <v>329</v>
      </c>
      <c r="C37" s="392" t="s">
        <v>353</v>
      </c>
      <c r="D37" s="399">
        <v>0</v>
      </c>
      <c r="E37" s="400">
        <v>0</v>
      </c>
      <c r="F37" s="400">
        <v>0</v>
      </c>
      <c r="G37" s="400">
        <v>0</v>
      </c>
      <c r="H37" s="400">
        <v>0</v>
      </c>
      <c r="I37" s="400">
        <v>0</v>
      </c>
      <c r="J37" s="400">
        <v>0</v>
      </c>
      <c r="K37" s="400">
        <v>0</v>
      </c>
      <c r="L37" s="400">
        <v>0</v>
      </c>
      <c r="M37" s="400">
        <v>0</v>
      </c>
      <c r="N37" s="400">
        <v>0</v>
      </c>
      <c r="O37" s="401">
        <v>0</v>
      </c>
    </row>
    <row r="38" spans="1:15" x14ac:dyDescent="0.2">
      <c r="A38" s="391" t="s">
        <v>356</v>
      </c>
      <c r="B38" s="392" t="s">
        <v>329</v>
      </c>
      <c r="C38" s="392" t="s">
        <v>355</v>
      </c>
      <c r="D38" s="398">
        <v>0</v>
      </c>
      <c r="E38" s="395">
        <v>0</v>
      </c>
      <c r="F38" s="395">
        <v>0</v>
      </c>
      <c r="G38" s="395">
        <v>0</v>
      </c>
      <c r="H38" s="395">
        <v>0</v>
      </c>
      <c r="I38" s="395">
        <v>0</v>
      </c>
      <c r="J38" s="395">
        <v>0</v>
      </c>
      <c r="K38" s="395">
        <v>0</v>
      </c>
      <c r="L38" s="395">
        <v>0</v>
      </c>
      <c r="M38" s="395">
        <v>0</v>
      </c>
      <c r="N38" s="395">
        <v>0</v>
      </c>
      <c r="O38" s="396">
        <v>0</v>
      </c>
    </row>
    <row r="39" spans="1:15" x14ac:dyDescent="0.2">
      <c r="A39" s="391" t="s">
        <v>358</v>
      </c>
      <c r="B39" s="392" t="s">
        <v>329</v>
      </c>
      <c r="C39" s="392" t="s">
        <v>357</v>
      </c>
      <c r="D39" s="398">
        <v>0</v>
      </c>
      <c r="E39" s="395">
        <v>0</v>
      </c>
      <c r="F39" s="395">
        <v>0</v>
      </c>
      <c r="G39" s="395">
        <v>0</v>
      </c>
      <c r="H39" s="395">
        <v>0</v>
      </c>
      <c r="I39" s="395">
        <v>0</v>
      </c>
      <c r="J39" s="395">
        <v>0</v>
      </c>
      <c r="K39" s="395">
        <v>0</v>
      </c>
      <c r="L39" s="395">
        <v>0</v>
      </c>
      <c r="M39" s="395">
        <v>0</v>
      </c>
      <c r="N39" s="395">
        <v>0</v>
      </c>
      <c r="O39" s="396">
        <v>0</v>
      </c>
    </row>
    <row r="40" spans="1:15" x14ac:dyDescent="0.2">
      <c r="A40" s="391" t="s">
        <v>360</v>
      </c>
      <c r="B40" s="392" t="s">
        <v>329</v>
      </c>
      <c r="C40" s="392" t="s">
        <v>359</v>
      </c>
      <c r="D40" s="398">
        <v>0</v>
      </c>
      <c r="E40" s="395">
        <v>0</v>
      </c>
      <c r="F40" s="395">
        <v>0</v>
      </c>
      <c r="G40" s="395">
        <v>0</v>
      </c>
      <c r="H40" s="395">
        <v>0</v>
      </c>
      <c r="I40" s="395">
        <v>0</v>
      </c>
      <c r="J40" s="395">
        <v>0</v>
      </c>
      <c r="K40" s="395">
        <v>0</v>
      </c>
      <c r="L40" s="395">
        <v>0</v>
      </c>
      <c r="M40" s="395">
        <v>0</v>
      </c>
      <c r="N40" s="395">
        <v>0</v>
      </c>
      <c r="O40" s="396">
        <v>0</v>
      </c>
    </row>
    <row r="41" spans="1:15" x14ac:dyDescent="0.2">
      <c r="A41" s="391" t="s">
        <v>362</v>
      </c>
      <c r="B41" s="392" t="s">
        <v>329</v>
      </c>
      <c r="C41" s="392" t="s">
        <v>361</v>
      </c>
      <c r="D41" s="398">
        <v>0</v>
      </c>
      <c r="E41" s="395">
        <v>0</v>
      </c>
      <c r="F41" s="395">
        <v>0</v>
      </c>
      <c r="G41" s="395">
        <v>0</v>
      </c>
      <c r="H41" s="395">
        <v>0</v>
      </c>
      <c r="I41" s="395">
        <v>0</v>
      </c>
      <c r="J41" s="395">
        <v>0</v>
      </c>
      <c r="K41" s="395">
        <v>0</v>
      </c>
      <c r="L41" s="395">
        <v>0</v>
      </c>
      <c r="M41" s="395">
        <v>0</v>
      </c>
      <c r="N41" s="395">
        <v>0</v>
      </c>
      <c r="O41" s="396">
        <v>0</v>
      </c>
    </row>
    <row r="42" spans="1:15" x14ac:dyDescent="0.2">
      <c r="A42" s="391" t="s">
        <v>364</v>
      </c>
      <c r="B42" s="392" t="s">
        <v>329</v>
      </c>
      <c r="C42" s="392" t="s">
        <v>363</v>
      </c>
      <c r="D42" s="398">
        <v>0</v>
      </c>
      <c r="E42" s="395">
        <v>0</v>
      </c>
      <c r="F42" s="395">
        <v>0</v>
      </c>
      <c r="G42" s="395">
        <v>0</v>
      </c>
      <c r="H42" s="395">
        <v>0</v>
      </c>
      <c r="I42" s="395">
        <v>0</v>
      </c>
      <c r="J42" s="395">
        <v>0</v>
      </c>
      <c r="K42" s="395">
        <v>0</v>
      </c>
      <c r="L42" s="395">
        <v>0</v>
      </c>
      <c r="M42" s="395">
        <v>0</v>
      </c>
      <c r="N42" s="395">
        <v>0</v>
      </c>
      <c r="O42" s="396">
        <v>0</v>
      </c>
    </row>
    <row r="43" spans="1:15" x14ac:dyDescent="0.2">
      <c r="A43" s="391" t="s">
        <v>366</v>
      </c>
      <c r="B43" s="392" t="s">
        <v>329</v>
      </c>
      <c r="C43" s="392" t="s">
        <v>365</v>
      </c>
      <c r="D43" s="399">
        <v>0</v>
      </c>
      <c r="E43" s="400">
        <v>0</v>
      </c>
      <c r="F43" s="400">
        <v>0</v>
      </c>
      <c r="G43" s="400">
        <v>0</v>
      </c>
      <c r="H43" s="400">
        <v>0</v>
      </c>
      <c r="I43" s="400">
        <v>0</v>
      </c>
      <c r="J43" s="400">
        <v>0</v>
      </c>
      <c r="K43" s="400">
        <v>0</v>
      </c>
      <c r="L43" s="400">
        <v>0</v>
      </c>
      <c r="M43" s="400">
        <v>0</v>
      </c>
      <c r="N43" s="400">
        <v>0</v>
      </c>
      <c r="O43" s="401">
        <v>0</v>
      </c>
    </row>
    <row r="44" spans="1:15" x14ac:dyDescent="0.2">
      <c r="A44" s="391" t="s">
        <v>368</v>
      </c>
      <c r="B44" s="392" t="s">
        <v>329</v>
      </c>
      <c r="C44" s="392" t="s">
        <v>367</v>
      </c>
      <c r="D44" s="398">
        <v>0</v>
      </c>
      <c r="E44" s="395">
        <v>0</v>
      </c>
      <c r="F44" s="395">
        <v>0</v>
      </c>
      <c r="G44" s="395">
        <v>0</v>
      </c>
      <c r="H44" s="395">
        <v>0</v>
      </c>
      <c r="I44" s="395">
        <v>0</v>
      </c>
      <c r="J44" s="395">
        <v>0</v>
      </c>
      <c r="K44" s="395">
        <v>0</v>
      </c>
      <c r="L44" s="395">
        <v>0</v>
      </c>
      <c r="M44" s="395">
        <v>0</v>
      </c>
      <c r="N44" s="395">
        <v>0</v>
      </c>
      <c r="O44" s="396">
        <v>0</v>
      </c>
    </row>
    <row r="45" spans="1:15" x14ac:dyDescent="0.2">
      <c r="A45" s="391" t="s">
        <v>370</v>
      </c>
      <c r="B45" s="392" t="s">
        <v>329</v>
      </c>
      <c r="C45" s="392" t="s">
        <v>369</v>
      </c>
      <c r="D45" s="398">
        <v>0</v>
      </c>
      <c r="E45" s="395">
        <v>0</v>
      </c>
      <c r="F45" s="395">
        <v>0</v>
      </c>
      <c r="G45" s="395">
        <v>0</v>
      </c>
      <c r="H45" s="395">
        <v>0</v>
      </c>
      <c r="I45" s="395">
        <v>0</v>
      </c>
      <c r="J45" s="395">
        <v>0</v>
      </c>
      <c r="K45" s="395">
        <v>0</v>
      </c>
      <c r="L45" s="395">
        <v>0</v>
      </c>
      <c r="M45" s="395">
        <v>0</v>
      </c>
      <c r="N45" s="395">
        <v>0</v>
      </c>
      <c r="O45" s="396">
        <v>0</v>
      </c>
    </row>
    <row r="46" spans="1:15" x14ac:dyDescent="0.2">
      <c r="A46" s="391" t="s">
        <v>372</v>
      </c>
      <c r="B46" s="392" t="s">
        <v>329</v>
      </c>
      <c r="C46" s="392" t="s">
        <v>371</v>
      </c>
      <c r="D46" s="398">
        <v>0</v>
      </c>
      <c r="E46" s="395">
        <v>0</v>
      </c>
      <c r="F46" s="395">
        <v>0</v>
      </c>
      <c r="G46" s="395">
        <v>0</v>
      </c>
      <c r="H46" s="395">
        <v>0</v>
      </c>
      <c r="I46" s="395">
        <v>0</v>
      </c>
      <c r="J46" s="395">
        <v>0</v>
      </c>
      <c r="K46" s="395">
        <v>0</v>
      </c>
      <c r="L46" s="395">
        <v>0</v>
      </c>
      <c r="M46" s="395">
        <v>0</v>
      </c>
      <c r="N46" s="395">
        <v>0</v>
      </c>
      <c r="O46" s="396">
        <v>0</v>
      </c>
    </row>
    <row r="47" spans="1:15" x14ac:dyDescent="0.2">
      <c r="A47" s="391" t="s">
        <v>374</v>
      </c>
      <c r="B47" s="392" t="s">
        <v>329</v>
      </c>
      <c r="C47" s="392" t="s">
        <v>373</v>
      </c>
      <c r="D47" s="398">
        <v>0</v>
      </c>
      <c r="E47" s="395">
        <v>0</v>
      </c>
      <c r="F47" s="395">
        <v>0</v>
      </c>
      <c r="G47" s="395">
        <v>0</v>
      </c>
      <c r="H47" s="395">
        <v>0</v>
      </c>
      <c r="I47" s="395">
        <v>0</v>
      </c>
      <c r="J47" s="395">
        <v>0</v>
      </c>
      <c r="K47" s="395">
        <v>0</v>
      </c>
      <c r="L47" s="395">
        <v>0</v>
      </c>
      <c r="M47" s="395">
        <v>0</v>
      </c>
      <c r="N47" s="395">
        <v>0</v>
      </c>
      <c r="O47" s="396">
        <v>0</v>
      </c>
    </row>
    <row r="48" spans="1:15" x14ac:dyDescent="0.2">
      <c r="A48" s="391" t="s">
        <v>376</v>
      </c>
      <c r="B48" s="392" t="s">
        <v>329</v>
      </c>
      <c r="C48" s="392" t="s">
        <v>375</v>
      </c>
      <c r="D48" s="398">
        <v>0</v>
      </c>
      <c r="E48" s="395">
        <v>0</v>
      </c>
      <c r="F48" s="395">
        <v>0</v>
      </c>
      <c r="G48" s="395">
        <v>0</v>
      </c>
      <c r="H48" s="395">
        <v>0</v>
      </c>
      <c r="I48" s="395">
        <v>0</v>
      </c>
      <c r="J48" s="395">
        <v>0</v>
      </c>
      <c r="K48" s="395">
        <v>0</v>
      </c>
      <c r="L48" s="395">
        <v>0</v>
      </c>
      <c r="M48" s="395">
        <v>0</v>
      </c>
      <c r="N48" s="395">
        <v>0</v>
      </c>
      <c r="O48" s="396">
        <v>0</v>
      </c>
    </row>
    <row r="49" spans="1:15" x14ac:dyDescent="0.2">
      <c r="A49" s="391" t="s">
        <v>378</v>
      </c>
      <c r="B49" s="392" t="s">
        <v>329</v>
      </c>
      <c r="C49" s="392" t="s">
        <v>377</v>
      </c>
      <c r="D49" s="398">
        <v>0</v>
      </c>
      <c r="E49" s="395">
        <v>0</v>
      </c>
      <c r="F49" s="395">
        <v>0</v>
      </c>
      <c r="G49" s="395">
        <v>0</v>
      </c>
      <c r="H49" s="395">
        <v>0</v>
      </c>
      <c r="I49" s="395">
        <v>0</v>
      </c>
      <c r="J49" s="395">
        <v>0</v>
      </c>
      <c r="K49" s="395">
        <v>0</v>
      </c>
      <c r="L49" s="395">
        <v>0</v>
      </c>
      <c r="M49" s="395">
        <v>0</v>
      </c>
      <c r="N49" s="395">
        <v>0</v>
      </c>
      <c r="O49" s="396">
        <v>0</v>
      </c>
    </row>
    <row r="50" spans="1:15" x14ac:dyDescent="0.2">
      <c r="A50" s="391" t="s">
        <v>380</v>
      </c>
      <c r="B50" s="392" t="s">
        <v>329</v>
      </c>
      <c r="C50" s="392" t="s">
        <v>379</v>
      </c>
      <c r="D50" s="398">
        <v>0</v>
      </c>
      <c r="E50" s="395">
        <v>0</v>
      </c>
      <c r="F50" s="395">
        <v>0</v>
      </c>
      <c r="G50" s="395">
        <v>0</v>
      </c>
      <c r="H50" s="395">
        <v>0</v>
      </c>
      <c r="I50" s="395">
        <v>0</v>
      </c>
      <c r="J50" s="395">
        <v>0</v>
      </c>
      <c r="K50" s="395">
        <v>0</v>
      </c>
      <c r="L50" s="395">
        <v>0</v>
      </c>
      <c r="M50" s="395">
        <v>0</v>
      </c>
      <c r="N50" s="395">
        <v>0</v>
      </c>
      <c r="O50" s="396">
        <v>0</v>
      </c>
    </row>
    <row r="51" spans="1:15" x14ac:dyDescent="0.2">
      <c r="A51" s="391" t="s">
        <v>382</v>
      </c>
      <c r="B51" s="392" t="s">
        <v>329</v>
      </c>
      <c r="C51" s="392" t="s">
        <v>381</v>
      </c>
      <c r="D51" s="398">
        <v>0</v>
      </c>
      <c r="E51" s="395">
        <v>0</v>
      </c>
      <c r="F51" s="395">
        <v>0</v>
      </c>
      <c r="G51" s="395">
        <v>0</v>
      </c>
      <c r="H51" s="395">
        <v>0</v>
      </c>
      <c r="I51" s="395">
        <v>0</v>
      </c>
      <c r="J51" s="395">
        <v>0</v>
      </c>
      <c r="K51" s="395">
        <v>0</v>
      </c>
      <c r="L51" s="395">
        <v>0</v>
      </c>
      <c r="M51" s="395">
        <v>0</v>
      </c>
      <c r="N51" s="395">
        <v>0</v>
      </c>
      <c r="O51" s="396">
        <v>0</v>
      </c>
    </row>
    <row r="52" spans="1:15" x14ac:dyDescent="0.2">
      <c r="A52" s="391" t="s">
        <v>384</v>
      </c>
      <c r="B52" s="392" t="s">
        <v>329</v>
      </c>
      <c r="C52" s="392" t="s">
        <v>383</v>
      </c>
      <c r="D52" s="398">
        <v>0</v>
      </c>
      <c r="E52" s="395">
        <v>0</v>
      </c>
      <c r="F52" s="395">
        <v>0</v>
      </c>
      <c r="G52" s="395">
        <v>0</v>
      </c>
      <c r="H52" s="395">
        <v>0</v>
      </c>
      <c r="I52" s="395">
        <v>0</v>
      </c>
      <c r="J52" s="395">
        <v>0</v>
      </c>
      <c r="K52" s="395">
        <v>0</v>
      </c>
      <c r="L52" s="395">
        <v>0</v>
      </c>
      <c r="M52" s="395">
        <v>0</v>
      </c>
      <c r="N52" s="395">
        <v>0</v>
      </c>
      <c r="O52" s="396">
        <v>0</v>
      </c>
    </row>
    <row r="53" spans="1:15" x14ac:dyDescent="0.2">
      <c r="A53" s="391" t="s">
        <v>386</v>
      </c>
      <c r="B53" s="392" t="s">
        <v>329</v>
      </c>
      <c r="C53" s="392" t="s">
        <v>385</v>
      </c>
      <c r="D53" s="398">
        <v>0</v>
      </c>
      <c r="E53" s="395">
        <v>0</v>
      </c>
      <c r="F53" s="395">
        <v>0</v>
      </c>
      <c r="G53" s="395">
        <v>0</v>
      </c>
      <c r="H53" s="395">
        <v>0</v>
      </c>
      <c r="I53" s="395">
        <v>0</v>
      </c>
      <c r="J53" s="395">
        <v>0</v>
      </c>
      <c r="K53" s="395">
        <v>0</v>
      </c>
      <c r="L53" s="395">
        <v>0</v>
      </c>
      <c r="M53" s="395">
        <v>0</v>
      </c>
      <c r="N53" s="395">
        <v>0</v>
      </c>
      <c r="O53" s="396">
        <v>0</v>
      </c>
    </row>
    <row r="54" spans="1:15" x14ac:dyDescent="0.2">
      <c r="A54" s="391" t="s">
        <v>388</v>
      </c>
      <c r="B54" s="392" t="s">
        <v>329</v>
      </c>
      <c r="C54" s="392" t="s">
        <v>387</v>
      </c>
      <c r="D54" s="398">
        <v>0</v>
      </c>
      <c r="E54" s="395">
        <v>0</v>
      </c>
      <c r="F54" s="395">
        <v>0</v>
      </c>
      <c r="G54" s="395">
        <v>0</v>
      </c>
      <c r="H54" s="395">
        <v>0</v>
      </c>
      <c r="I54" s="395">
        <v>0</v>
      </c>
      <c r="J54" s="395">
        <v>0</v>
      </c>
      <c r="K54" s="395">
        <v>0</v>
      </c>
      <c r="L54" s="395">
        <v>0</v>
      </c>
      <c r="M54" s="395">
        <v>0</v>
      </c>
      <c r="N54" s="395">
        <v>0</v>
      </c>
      <c r="O54" s="396">
        <v>0</v>
      </c>
    </row>
    <row r="55" spans="1:15" x14ac:dyDescent="0.2">
      <c r="A55" s="391" t="s">
        <v>390</v>
      </c>
      <c r="B55" s="392" t="s">
        <v>329</v>
      </c>
      <c r="C55" s="392" t="s">
        <v>389</v>
      </c>
      <c r="D55" s="398">
        <v>0</v>
      </c>
      <c r="E55" s="395">
        <v>0</v>
      </c>
      <c r="F55" s="395">
        <v>0</v>
      </c>
      <c r="G55" s="395">
        <v>0</v>
      </c>
      <c r="H55" s="395">
        <v>0</v>
      </c>
      <c r="I55" s="395">
        <v>0</v>
      </c>
      <c r="J55" s="395">
        <v>0</v>
      </c>
      <c r="K55" s="395">
        <v>0</v>
      </c>
      <c r="L55" s="395">
        <v>0</v>
      </c>
      <c r="M55" s="395">
        <v>0</v>
      </c>
      <c r="N55" s="395">
        <v>0</v>
      </c>
      <c r="O55" s="396">
        <v>0</v>
      </c>
    </row>
    <row r="56" spans="1:15" x14ac:dyDescent="0.2">
      <c r="A56" s="391" t="s">
        <v>392</v>
      </c>
      <c r="B56" s="392" t="s">
        <v>329</v>
      </c>
      <c r="C56" s="392" t="s">
        <v>391</v>
      </c>
      <c r="D56" s="398">
        <v>0</v>
      </c>
      <c r="E56" s="395">
        <v>0</v>
      </c>
      <c r="F56" s="395">
        <v>0</v>
      </c>
      <c r="G56" s="395">
        <v>0</v>
      </c>
      <c r="H56" s="395">
        <v>0</v>
      </c>
      <c r="I56" s="395">
        <v>0</v>
      </c>
      <c r="J56" s="395">
        <v>0</v>
      </c>
      <c r="K56" s="395">
        <v>0</v>
      </c>
      <c r="L56" s="395">
        <v>0</v>
      </c>
      <c r="M56" s="395">
        <v>0</v>
      </c>
      <c r="N56" s="395">
        <v>0</v>
      </c>
      <c r="O56" s="396">
        <v>0</v>
      </c>
    </row>
    <row r="57" spans="1:15" x14ac:dyDescent="0.2">
      <c r="A57" s="391" t="s">
        <v>394</v>
      </c>
      <c r="B57" s="392" t="s">
        <v>329</v>
      </c>
      <c r="C57" s="392" t="s">
        <v>393</v>
      </c>
      <c r="D57" s="398">
        <v>0</v>
      </c>
      <c r="E57" s="395">
        <v>0</v>
      </c>
      <c r="F57" s="395">
        <v>0</v>
      </c>
      <c r="G57" s="395">
        <v>0</v>
      </c>
      <c r="H57" s="395">
        <v>0</v>
      </c>
      <c r="I57" s="395">
        <v>0</v>
      </c>
      <c r="J57" s="395">
        <v>0</v>
      </c>
      <c r="K57" s="395">
        <v>0</v>
      </c>
      <c r="L57" s="395">
        <v>0</v>
      </c>
      <c r="M57" s="395">
        <v>0</v>
      </c>
      <c r="N57" s="395">
        <v>0</v>
      </c>
      <c r="O57" s="396">
        <v>0</v>
      </c>
    </row>
    <row r="58" spans="1:15" x14ac:dyDescent="0.2">
      <c r="A58" s="391" t="s">
        <v>397</v>
      </c>
      <c r="B58" s="392" t="s">
        <v>395</v>
      </c>
      <c r="C58" s="392" t="s">
        <v>396</v>
      </c>
      <c r="D58" s="398">
        <v>0</v>
      </c>
      <c r="E58" s="395">
        <v>0</v>
      </c>
      <c r="F58" s="395">
        <v>0</v>
      </c>
      <c r="G58" s="395">
        <v>0</v>
      </c>
      <c r="H58" s="395">
        <v>0</v>
      </c>
      <c r="I58" s="395">
        <v>0</v>
      </c>
      <c r="J58" s="395">
        <v>0</v>
      </c>
      <c r="K58" s="395">
        <v>0</v>
      </c>
      <c r="L58" s="395">
        <v>0</v>
      </c>
      <c r="M58" s="395">
        <v>0</v>
      </c>
      <c r="N58" s="395">
        <v>0</v>
      </c>
      <c r="O58" s="396">
        <v>0</v>
      </c>
    </row>
    <row r="59" spans="1:15" x14ac:dyDescent="0.2">
      <c r="A59" s="391" t="s">
        <v>399</v>
      </c>
      <c r="B59" s="392" t="s">
        <v>395</v>
      </c>
      <c r="C59" s="392" t="s">
        <v>398</v>
      </c>
      <c r="D59" s="398">
        <v>0</v>
      </c>
      <c r="E59" s="395">
        <v>0</v>
      </c>
      <c r="F59" s="395">
        <v>0</v>
      </c>
      <c r="G59" s="395">
        <v>0</v>
      </c>
      <c r="H59" s="395">
        <v>0</v>
      </c>
      <c r="I59" s="395">
        <v>0</v>
      </c>
      <c r="J59" s="395">
        <v>0</v>
      </c>
      <c r="K59" s="395">
        <v>0</v>
      </c>
      <c r="L59" s="395">
        <v>0</v>
      </c>
      <c r="M59" s="395">
        <v>0</v>
      </c>
      <c r="N59" s="395">
        <v>0</v>
      </c>
      <c r="O59" s="396">
        <v>0</v>
      </c>
    </row>
    <row r="60" spans="1:15" x14ac:dyDescent="0.2">
      <c r="A60" s="391" t="s">
        <v>401</v>
      </c>
      <c r="B60" s="392" t="s">
        <v>395</v>
      </c>
      <c r="C60" s="392" t="s">
        <v>400</v>
      </c>
      <c r="D60" s="398">
        <v>0</v>
      </c>
      <c r="E60" s="395">
        <v>0</v>
      </c>
      <c r="F60" s="395">
        <v>0</v>
      </c>
      <c r="G60" s="395">
        <v>0</v>
      </c>
      <c r="H60" s="395">
        <v>0</v>
      </c>
      <c r="I60" s="395">
        <v>0</v>
      </c>
      <c r="J60" s="395">
        <v>0</v>
      </c>
      <c r="K60" s="395">
        <v>0</v>
      </c>
      <c r="L60" s="395">
        <v>0</v>
      </c>
      <c r="M60" s="395">
        <v>0</v>
      </c>
      <c r="N60" s="395">
        <v>0</v>
      </c>
      <c r="O60" s="396">
        <v>0</v>
      </c>
    </row>
    <row r="61" spans="1:15" x14ac:dyDescent="0.2">
      <c r="A61" s="391" t="s">
        <v>403</v>
      </c>
      <c r="B61" s="392" t="s">
        <v>395</v>
      </c>
      <c r="C61" s="392" t="s">
        <v>402</v>
      </c>
      <c r="D61" s="398">
        <v>0</v>
      </c>
      <c r="E61" s="395">
        <v>0</v>
      </c>
      <c r="F61" s="395">
        <v>0</v>
      </c>
      <c r="G61" s="395">
        <v>0</v>
      </c>
      <c r="H61" s="395">
        <v>0</v>
      </c>
      <c r="I61" s="395">
        <v>0</v>
      </c>
      <c r="J61" s="395">
        <v>0</v>
      </c>
      <c r="K61" s="395">
        <v>0</v>
      </c>
      <c r="L61" s="395">
        <v>0</v>
      </c>
      <c r="M61" s="395">
        <v>0</v>
      </c>
      <c r="N61" s="395">
        <v>0</v>
      </c>
      <c r="O61" s="396">
        <v>0</v>
      </c>
    </row>
    <row r="62" spans="1:15" x14ac:dyDescent="0.2">
      <c r="A62" s="391" t="s">
        <v>405</v>
      </c>
      <c r="B62" s="392" t="s">
        <v>395</v>
      </c>
      <c r="C62" s="392" t="s">
        <v>404</v>
      </c>
      <c r="D62" s="398">
        <v>0</v>
      </c>
      <c r="E62" s="395">
        <v>0</v>
      </c>
      <c r="F62" s="395">
        <v>0</v>
      </c>
      <c r="G62" s="395">
        <v>0</v>
      </c>
      <c r="H62" s="395">
        <v>0</v>
      </c>
      <c r="I62" s="395">
        <v>0</v>
      </c>
      <c r="J62" s="395">
        <v>0</v>
      </c>
      <c r="K62" s="395">
        <v>0</v>
      </c>
      <c r="L62" s="395">
        <v>0</v>
      </c>
      <c r="M62" s="395">
        <v>0</v>
      </c>
      <c r="N62" s="395">
        <v>0</v>
      </c>
      <c r="O62" s="396">
        <v>0</v>
      </c>
    </row>
    <row r="63" spans="1:15" x14ac:dyDescent="0.2">
      <c r="A63" s="391" t="s">
        <v>407</v>
      </c>
      <c r="B63" s="392" t="s">
        <v>395</v>
      </c>
      <c r="C63" s="392" t="s">
        <v>406</v>
      </c>
      <c r="D63" s="398">
        <v>0</v>
      </c>
      <c r="E63" s="395">
        <v>0</v>
      </c>
      <c r="F63" s="395">
        <v>0</v>
      </c>
      <c r="G63" s="395">
        <v>0</v>
      </c>
      <c r="H63" s="395">
        <v>0</v>
      </c>
      <c r="I63" s="395">
        <v>0</v>
      </c>
      <c r="J63" s="395">
        <v>0</v>
      </c>
      <c r="K63" s="395">
        <v>0</v>
      </c>
      <c r="L63" s="395">
        <v>0</v>
      </c>
      <c r="M63" s="395">
        <v>0</v>
      </c>
      <c r="N63" s="395">
        <v>0</v>
      </c>
      <c r="O63" s="396">
        <v>0</v>
      </c>
    </row>
    <row r="64" spans="1:15" x14ac:dyDescent="0.2">
      <c r="A64" s="391" t="s">
        <v>409</v>
      </c>
      <c r="B64" s="392" t="s">
        <v>395</v>
      </c>
      <c r="C64" s="392" t="s">
        <v>408</v>
      </c>
      <c r="D64" s="398">
        <v>0</v>
      </c>
      <c r="E64" s="395">
        <v>0</v>
      </c>
      <c r="F64" s="395">
        <v>0</v>
      </c>
      <c r="G64" s="395">
        <v>0</v>
      </c>
      <c r="H64" s="395">
        <v>0</v>
      </c>
      <c r="I64" s="395">
        <v>0</v>
      </c>
      <c r="J64" s="395">
        <v>0</v>
      </c>
      <c r="K64" s="395">
        <v>0</v>
      </c>
      <c r="L64" s="395">
        <v>0</v>
      </c>
      <c r="M64" s="395">
        <v>0</v>
      </c>
      <c r="N64" s="395">
        <v>0</v>
      </c>
      <c r="O64" s="396">
        <v>0</v>
      </c>
    </row>
    <row r="65" spans="1:15" x14ac:dyDescent="0.2">
      <c r="A65" s="391" t="s">
        <v>411</v>
      </c>
      <c r="B65" s="392" t="s">
        <v>395</v>
      </c>
      <c r="C65" s="392" t="s">
        <v>410</v>
      </c>
      <c r="D65" s="398">
        <v>0</v>
      </c>
      <c r="E65" s="395">
        <v>0</v>
      </c>
      <c r="F65" s="395">
        <v>0</v>
      </c>
      <c r="G65" s="395">
        <v>0</v>
      </c>
      <c r="H65" s="395">
        <v>0</v>
      </c>
      <c r="I65" s="395">
        <v>0</v>
      </c>
      <c r="J65" s="395">
        <v>0</v>
      </c>
      <c r="K65" s="395">
        <v>0</v>
      </c>
      <c r="L65" s="395">
        <v>0</v>
      </c>
      <c r="M65" s="395">
        <v>0</v>
      </c>
      <c r="N65" s="395">
        <v>0</v>
      </c>
      <c r="O65" s="396">
        <v>0</v>
      </c>
    </row>
    <row r="66" spans="1:15" x14ac:dyDescent="0.2">
      <c r="A66" s="391" t="s">
        <v>413</v>
      </c>
      <c r="B66" s="392" t="s">
        <v>395</v>
      </c>
      <c r="C66" s="392" t="s">
        <v>412</v>
      </c>
      <c r="D66" s="398">
        <v>0</v>
      </c>
      <c r="E66" s="395">
        <v>0</v>
      </c>
      <c r="F66" s="395">
        <v>0</v>
      </c>
      <c r="G66" s="395">
        <v>0</v>
      </c>
      <c r="H66" s="395">
        <v>0</v>
      </c>
      <c r="I66" s="395">
        <v>0</v>
      </c>
      <c r="J66" s="395">
        <v>0</v>
      </c>
      <c r="K66" s="395">
        <v>0</v>
      </c>
      <c r="L66" s="395">
        <v>0</v>
      </c>
      <c r="M66" s="395">
        <v>0</v>
      </c>
      <c r="N66" s="395">
        <v>0</v>
      </c>
      <c r="O66" s="396">
        <v>0</v>
      </c>
    </row>
    <row r="67" spans="1:15" x14ac:dyDescent="0.2">
      <c r="A67" s="391" t="s">
        <v>415</v>
      </c>
      <c r="B67" s="392" t="s">
        <v>395</v>
      </c>
      <c r="C67" s="392" t="s">
        <v>414</v>
      </c>
      <c r="D67" s="398">
        <v>0</v>
      </c>
      <c r="E67" s="395">
        <v>0</v>
      </c>
      <c r="F67" s="395">
        <v>0</v>
      </c>
      <c r="G67" s="395">
        <v>0</v>
      </c>
      <c r="H67" s="395">
        <v>0</v>
      </c>
      <c r="I67" s="395">
        <v>0</v>
      </c>
      <c r="J67" s="395">
        <v>0</v>
      </c>
      <c r="K67" s="395">
        <v>0</v>
      </c>
      <c r="L67" s="395">
        <v>0</v>
      </c>
      <c r="M67" s="395">
        <v>0</v>
      </c>
      <c r="N67" s="395">
        <v>0</v>
      </c>
      <c r="O67" s="396">
        <v>0</v>
      </c>
    </row>
    <row r="68" spans="1:15" x14ac:dyDescent="0.2">
      <c r="A68" s="391" t="s">
        <v>417</v>
      </c>
      <c r="B68" s="392" t="s">
        <v>395</v>
      </c>
      <c r="C68" s="392" t="s">
        <v>416</v>
      </c>
      <c r="D68" s="398">
        <v>0</v>
      </c>
      <c r="E68" s="395">
        <v>0</v>
      </c>
      <c r="F68" s="395">
        <v>0</v>
      </c>
      <c r="G68" s="395">
        <v>0</v>
      </c>
      <c r="H68" s="395">
        <v>0</v>
      </c>
      <c r="I68" s="395">
        <v>0</v>
      </c>
      <c r="J68" s="395">
        <v>0</v>
      </c>
      <c r="K68" s="395">
        <v>0</v>
      </c>
      <c r="L68" s="395">
        <v>0</v>
      </c>
      <c r="M68" s="395">
        <v>0</v>
      </c>
      <c r="N68" s="395">
        <v>0</v>
      </c>
      <c r="O68" s="396">
        <v>0</v>
      </c>
    </row>
    <row r="69" spans="1:15" x14ac:dyDescent="0.2">
      <c r="A69" s="391" t="s">
        <v>419</v>
      </c>
      <c r="B69" s="392" t="s">
        <v>395</v>
      </c>
      <c r="C69" s="392" t="s">
        <v>418</v>
      </c>
      <c r="D69" s="398">
        <v>0</v>
      </c>
      <c r="E69" s="395">
        <v>0</v>
      </c>
      <c r="F69" s="395">
        <v>0</v>
      </c>
      <c r="G69" s="395">
        <v>0</v>
      </c>
      <c r="H69" s="395">
        <v>0</v>
      </c>
      <c r="I69" s="395">
        <v>0</v>
      </c>
      <c r="J69" s="395">
        <v>0</v>
      </c>
      <c r="K69" s="395">
        <v>0</v>
      </c>
      <c r="L69" s="395">
        <v>0</v>
      </c>
      <c r="M69" s="395">
        <v>0</v>
      </c>
      <c r="N69" s="395">
        <v>0</v>
      </c>
      <c r="O69" s="396">
        <v>0</v>
      </c>
    </row>
    <row r="70" spans="1:15" x14ac:dyDescent="0.2">
      <c r="A70" s="391" t="s">
        <v>421</v>
      </c>
      <c r="B70" s="392" t="s">
        <v>395</v>
      </c>
      <c r="C70" s="392" t="s">
        <v>420</v>
      </c>
      <c r="D70" s="398">
        <v>0</v>
      </c>
      <c r="E70" s="395">
        <v>0</v>
      </c>
      <c r="F70" s="395">
        <v>0</v>
      </c>
      <c r="G70" s="395">
        <v>0</v>
      </c>
      <c r="H70" s="395">
        <v>0</v>
      </c>
      <c r="I70" s="395">
        <v>0</v>
      </c>
      <c r="J70" s="395">
        <v>0</v>
      </c>
      <c r="K70" s="395">
        <v>0</v>
      </c>
      <c r="L70" s="395">
        <v>0</v>
      </c>
      <c r="M70" s="395">
        <v>0</v>
      </c>
      <c r="N70" s="395">
        <v>0</v>
      </c>
      <c r="O70" s="396">
        <v>0</v>
      </c>
    </row>
    <row r="71" spans="1:15" x14ac:dyDescent="0.2">
      <c r="A71" s="391" t="s">
        <v>423</v>
      </c>
      <c r="B71" s="392" t="s">
        <v>395</v>
      </c>
      <c r="C71" s="392" t="s">
        <v>422</v>
      </c>
      <c r="D71" s="398">
        <v>0</v>
      </c>
      <c r="E71" s="395">
        <v>0</v>
      </c>
      <c r="F71" s="395">
        <v>0</v>
      </c>
      <c r="G71" s="395">
        <v>0</v>
      </c>
      <c r="H71" s="395">
        <v>0</v>
      </c>
      <c r="I71" s="395">
        <v>0</v>
      </c>
      <c r="J71" s="395">
        <v>0</v>
      </c>
      <c r="K71" s="395">
        <v>0</v>
      </c>
      <c r="L71" s="395">
        <v>0</v>
      </c>
      <c r="M71" s="395">
        <v>0</v>
      </c>
      <c r="N71" s="395">
        <v>0</v>
      </c>
      <c r="O71" s="396">
        <v>0</v>
      </c>
    </row>
    <row r="72" spans="1:15" x14ac:dyDescent="0.2">
      <c r="A72" s="391" t="s">
        <v>425</v>
      </c>
      <c r="B72" s="392" t="s">
        <v>395</v>
      </c>
      <c r="C72" s="392" t="s">
        <v>424</v>
      </c>
      <c r="D72" s="398">
        <v>0</v>
      </c>
      <c r="E72" s="395">
        <v>0</v>
      </c>
      <c r="F72" s="395">
        <v>0</v>
      </c>
      <c r="G72" s="395">
        <v>0</v>
      </c>
      <c r="H72" s="395">
        <v>0</v>
      </c>
      <c r="I72" s="395">
        <v>0</v>
      </c>
      <c r="J72" s="395">
        <v>0</v>
      </c>
      <c r="K72" s="395">
        <v>0</v>
      </c>
      <c r="L72" s="395">
        <v>0</v>
      </c>
      <c r="M72" s="395">
        <v>0</v>
      </c>
      <c r="N72" s="395">
        <v>0</v>
      </c>
      <c r="O72" s="396">
        <v>0</v>
      </c>
    </row>
    <row r="73" spans="1:15" x14ac:dyDescent="0.2">
      <c r="A73" s="391" t="s">
        <v>427</v>
      </c>
      <c r="B73" s="392" t="s">
        <v>395</v>
      </c>
      <c r="C73" s="392" t="s">
        <v>426</v>
      </c>
      <c r="D73" s="398">
        <v>0</v>
      </c>
      <c r="E73" s="395">
        <v>0</v>
      </c>
      <c r="F73" s="395">
        <v>0</v>
      </c>
      <c r="G73" s="395">
        <v>0</v>
      </c>
      <c r="H73" s="395">
        <v>0</v>
      </c>
      <c r="I73" s="395">
        <v>0</v>
      </c>
      <c r="J73" s="395">
        <v>0</v>
      </c>
      <c r="K73" s="395">
        <v>0</v>
      </c>
      <c r="L73" s="395">
        <v>0</v>
      </c>
      <c r="M73" s="395">
        <v>0</v>
      </c>
      <c r="N73" s="395">
        <v>0</v>
      </c>
      <c r="O73" s="396">
        <v>0</v>
      </c>
    </row>
    <row r="74" spans="1:15" x14ac:dyDescent="0.2">
      <c r="A74" s="391" t="s">
        <v>430</v>
      </c>
      <c r="B74" s="392" t="s">
        <v>428</v>
      </c>
      <c r="C74" s="392" t="s">
        <v>429</v>
      </c>
      <c r="D74" s="398">
        <v>0</v>
      </c>
      <c r="E74" s="395">
        <v>0</v>
      </c>
      <c r="F74" s="395">
        <v>0</v>
      </c>
      <c r="G74" s="395">
        <v>0</v>
      </c>
      <c r="H74" s="395">
        <v>0</v>
      </c>
      <c r="I74" s="395">
        <v>0</v>
      </c>
      <c r="J74" s="395">
        <v>0</v>
      </c>
      <c r="K74" s="395">
        <v>0</v>
      </c>
      <c r="L74" s="395">
        <v>0</v>
      </c>
      <c r="M74" s="395">
        <v>0</v>
      </c>
      <c r="N74" s="395">
        <v>0</v>
      </c>
      <c r="O74" s="396">
        <v>0</v>
      </c>
    </row>
    <row r="75" spans="1:15" x14ac:dyDescent="0.2">
      <c r="A75" s="391" t="s">
        <v>432</v>
      </c>
      <c r="B75" s="392" t="s">
        <v>428</v>
      </c>
      <c r="C75" s="392" t="s">
        <v>431</v>
      </c>
      <c r="D75" s="398">
        <v>0</v>
      </c>
      <c r="E75" s="395">
        <v>0</v>
      </c>
      <c r="F75" s="395">
        <v>0</v>
      </c>
      <c r="G75" s="395">
        <v>0</v>
      </c>
      <c r="H75" s="395">
        <v>0</v>
      </c>
      <c r="I75" s="395">
        <v>0</v>
      </c>
      <c r="J75" s="395">
        <v>0</v>
      </c>
      <c r="K75" s="395">
        <v>0</v>
      </c>
      <c r="L75" s="395">
        <v>0</v>
      </c>
      <c r="M75" s="395">
        <v>0</v>
      </c>
      <c r="N75" s="395">
        <v>0</v>
      </c>
      <c r="O75" s="396">
        <v>0</v>
      </c>
    </row>
    <row r="76" spans="1:15" x14ac:dyDescent="0.2">
      <c r="A76" s="391" t="s">
        <v>434</v>
      </c>
      <c r="B76" s="392" t="s">
        <v>428</v>
      </c>
      <c r="C76" s="392" t="s">
        <v>433</v>
      </c>
      <c r="D76" s="398">
        <v>0</v>
      </c>
      <c r="E76" s="395">
        <v>0</v>
      </c>
      <c r="F76" s="395">
        <v>0</v>
      </c>
      <c r="G76" s="395">
        <v>0</v>
      </c>
      <c r="H76" s="395">
        <v>0</v>
      </c>
      <c r="I76" s="395">
        <v>0</v>
      </c>
      <c r="J76" s="395">
        <v>0</v>
      </c>
      <c r="K76" s="395">
        <v>0</v>
      </c>
      <c r="L76" s="395">
        <v>0</v>
      </c>
      <c r="M76" s="395">
        <v>0</v>
      </c>
      <c r="N76" s="395">
        <v>0</v>
      </c>
      <c r="O76" s="396">
        <v>0</v>
      </c>
    </row>
    <row r="77" spans="1:15" x14ac:dyDescent="0.2">
      <c r="A77" s="391" t="s">
        <v>436</v>
      </c>
      <c r="B77" s="392" t="s">
        <v>428</v>
      </c>
      <c r="C77" s="392" t="s">
        <v>435</v>
      </c>
      <c r="D77" s="398">
        <v>0</v>
      </c>
      <c r="E77" s="395">
        <v>0</v>
      </c>
      <c r="F77" s="395">
        <v>0</v>
      </c>
      <c r="G77" s="395">
        <v>0</v>
      </c>
      <c r="H77" s="395">
        <v>0</v>
      </c>
      <c r="I77" s="395">
        <v>0</v>
      </c>
      <c r="J77" s="395">
        <v>0</v>
      </c>
      <c r="K77" s="395">
        <v>0</v>
      </c>
      <c r="L77" s="395">
        <v>0</v>
      </c>
      <c r="M77" s="395">
        <v>0</v>
      </c>
      <c r="N77" s="395">
        <v>0</v>
      </c>
      <c r="O77" s="396">
        <v>0</v>
      </c>
    </row>
    <row r="78" spans="1:15" x14ac:dyDescent="0.2">
      <c r="A78" s="391" t="s">
        <v>438</v>
      </c>
      <c r="B78" s="392" t="s">
        <v>428</v>
      </c>
      <c r="C78" s="392" t="s">
        <v>437</v>
      </c>
      <c r="D78" s="398">
        <v>0</v>
      </c>
      <c r="E78" s="395">
        <v>0</v>
      </c>
      <c r="F78" s="395">
        <v>0</v>
      </c>
      <c r="G78" s="395">
        <v>0</v>
      </c>
      <c r="H78" s="395">
        <v>0</v>
      </c>
      <c r="I78" s="395">
        <v>0</v>
      </c>
      <c r="J78" s="395">
        <v>0</v>
      </c>
      <c r="K78" s="395">
        <v>0</v>
      </c>
      <c r="L78" s="395">
        <v>0</v>
      </c>
      <c r="M78" s="395">
        <v>0</v>
      </c>
      <c r="N78" s="395">
        <v>0</v>
      </c>
      <c r="O78" s="396">
        <v>0</v>
      </c>
    </row>
    <row r="79" spans="1:15" x14ac:dyDescent="0.2">
      <c r="A79" s="391" t="s">
        <v>440</v>
      </c>
      <c r="B79" s="392" t="s">
        <v>428</v>
      </c>
      <c r="C79" s="392" t="s">
        <v>439</v>
      </c>
      <c r="D79" s="398">
        <v>0</v>
      </c>
      <c r="E79" s="395">
        <v>0</v>
      </c>
      <c r="F79" s="395">
        <v>0</v>
      </c>
      <c r="G79" s="395">
        <v>0</v>
      </c>
      <c r="H79" s="395">
        <v>0</v>
      </c>
      <c r="I79" s="395">
        <v>0</v>
      </c>
      <c r="J79" s="395">
        <v>0</v>
      </c>
      <c r="K79" s="395">
        <v>0</v>
      </c>
      <c r="L79" s="395">
        <v>0</v>
      </c>
      <c r="M79" s="395">
        <v>0</v>
      </c>
      <c r="N79" s="395">
        <v>0</v>
      </c>
      <c r="O79" s="396">
        <v>0</v>
      </c>
    </row>
    <row r="80" spans="1:15" x14ac:dyDescent="0.2">
      <c r="A80" s="391" t="s">
        <v>442</v>
      </c>
      <c r="B80" s="392" t="s">
        <v>428</v>
      </c>
      <c r="C80" s="392" t="s">
        <v>441</v>
      </c>
      <c r="D80" s="398">
        <v>0</v>
      </c>
      <c r="E80" s="395">
        <v>0</v>
      </c>
      <c r="F80" s="395">
        <v>0</v>
      </c>
      <c r="G80" s="395">
        <v>0</v>
      </c>
      <c r="H80" s="395">
        <v>0</v>
      </c>
      <c r="I80" s="395">
        <v>0</v>
      </c>
      <c r="J80" s="395">
        <v>0</v>
      </c>
      <c r="K80" s="395">
        <v>0</v>
      </c>
      <c r="L80" s="395">
        <v>0</v>
      </c>
      <c r="M80" s="395">
        <v>0</v>
      </c>
      <c r="N80" s="395">
        <v>0</v>
      </c>
      <c r="O80" s="396">
        <v>0</v>
      </c>
    </row>
    <row r="81" spans="1:15" x14ac:dyDescent="0.2">
      <c r="A81" s="391" t="s">
        <v>444</v>
      </c>
      <c r="B81" s="392" t="s">
        <v>428</v>
      </c>
      <c r="C81" s="392" t="s">
        <v>443</v>
      </c>
      <c r="D81" s="398">
        <v>0</v>
      </c>
      <c r="E81" s="395">
        <v>0</v>
      </c>
      <c r="F81" s="395">
        <v>0</v>
      </c>
      <c r="G81" s="395">
        <v>0</v>
      </c>
      <c r="H81" s="395">
        <v>0</v>
      </c>
      <c r="I81" s="395">
        <v>0</v>
      </c>
      <c r="J81" s="395">
        <v>0</v>
      </c>
      <c r="K81" s="395">
        <v>0</v>
      </c>
      <c r="L81" s="395">
        <v>0</v>
      </c>
      <c r="M81" s="395">
        <v>0</v>
      </c>
      <c r="N81" s="395">
        <v>0</v>
      </c>
      <c r="O81" s="396">
        <v>0</v>
      </c>
    </row>
    <row r="82" spans="1:15" x14ac:dyDescent="0.2">
      <c r="A82" s="391" t="s">
        <v>445</v>
      </c>
      <c r="B82" s="392" t="s">
        <v>428</v>
      </c>
      <c r="C82" s="392" t="s">
        <v>428</v>
      </c>
      <c r="D82" s="398">
        <v>0</v>
      </c>
      <c r="E82" s="395">
        <v>0</v>
      </c>
      <c r="F82" s="395">
        <v>0</v>
      </c>
      <c r="G82" s="395">
        <v>0</v>
      </c>
      <c r="H82" s="395">
        <v>0</v>
      </c>
      <c r="I82" s="395">
        <v>0</v>
      </c>
      <c r="J82" s="395">
        <v>0</v>
      </c>
      <c r="K82" s="395">
        <v>0</v>
      </c>
      <c r="L82" s="395">
        <v>0</v>
      </c>
      <c r="M82" s="395">
        <v>0</v>
      </c>
      <c r="N82" s="395">
        <v>0</v>
      </c>
      <c r="O82" s="396">
        <v>0</v>
      </c>
    </row>
    <row r="83" spans="1:15" x14ac:dyDescent="0.2">
      <c r="A83" s="391" t="s">
        <v>447</v>
      </c>
      <c r="B83" s="392" t="s">
        <v>428</v>
      </c>
      <c r="C83" s="392" t="s">
        <v>446</v>
      </c>
      <c r="D83" s="398">
        <v>0</v>
      </c>
      <c r="E83" s="395">
        <v>0</v>
      </c>
      <c r="F83" s="395">
        <v>0</v>
      </c>
      <c r="G83" s="395">
        <v>0</v>
      </c>
      <c r="H83" s="395">
        <v>0</v>
      </c>
      <c r="I83" s="395">
        <v>0</v>
      </c>
      <c r="J83" s="395">
        <v>0</v>
      </c>
      <c r="K83" s="395">
        <v>0</v>
      </c>
      <c r="L83" s="395">
        <v>0</v>
      </c>
      <c r="M83" s="395">
        <v>0</v>
      </c>
      <c r="N83" s="395">
        <v>0</v>
      </c>
      <c r="O83" s="396">
        <v>0</v>
      </c>
    </row>
    <row r="84" spans="1:15" x14ac:dyDescent="0.2">
      <c r="A84" s="391" t="s">
        <v>449</v>
      </c>
      <c r="B84" s="392" t="s">
        <v>428</v>
      </c>
      <c r="C84" s="392" t="s">
        <v>448</v>
      </c>
      <c r="D84" s="398">
        <v>0</v>
      </c>
      <c r="E84" s="395">
        <v>0</v>
      </c>
      <c r="F84" s="395">
        <v>0</v>
      </c>
      <c r="G84" s="395">
        <v>0</v>
      </c>
      <c r="H84" s="395">
        <v>0</v>
      </c>
      <c r="I84" s="395">
        <v>0</v>
      </c>
      <c r="J84" s="395">
        <v>0</v>
      </c>
      <c r="K84" s="395">
        <v>0</v>
      </c>
      <c r="L84" s="395">
        <v>0</v>
      </c>
      <c r="M84" s="395">
        <v>0</v>
      </c>
      <c r="N84" s="395">
        <v>0</v>
      </c>
      <c r="O84" s="396">
        <v>0</v>
      </c>
    </row>
    <row r="85" spans="1:15" x14ac:dyDescent="0.2">
      <c r="A85" s="391" t="s">
        <v>451</v>
      </c>
      <c r="B85" s="392" t="s">
        <v>428</v>
      </c>
      <c r="C85" s="392" t="s">
        <v>450</v>
      </c>
      <c r="D85" s="398">
        <v>0</v>
      </c>
      <c r="E85" s="395">
        <v>0</v>
      </c>
      <c r="F85" s="395">
        <v>0</v>
      </c>
      <c r="G85" s="395">
        <v>0</v>
      </c>
      <c r="H85" s="395">
        <v>0</v>
      </c>
      <c r="I85" s="395">
        <v>0</v>
      </c>
      <c r="J85" s="395">
        <v>0</v>
      </c>
      <c r="K85" s="395">
        <v>0</v>
      </c>
      <c r="L85" s="395">
        <v>0</v>
      </c>
      <c r="M85" s="395">
        <v>0</v>
      </c>
      <c r="N85" s="395">
        <v>0</v>
      </c>
      <c r="O85" s="396">
        <v>0</v>
      </c>
    </row>
    <row r="86" spans="1:15" x14ac:dyDescent="0.2">
      <c r="A86" s="391" t="s">
        <v>453</v>
      </c>
      <c r="B86" s="392" t="s">
        <v>428</v>
      </c>
      <c r="C86" s="392" t="s">
        <v>452</v>
      </c>
      <c r="D86" s="398">
        <v>0</v>
      </c>
      <c r="E86" s="395">
        <v>0</v>
      </c>
      <c r="F86" s="395">
        <v>0</v>
      </c>
      <c r="G86" s="395">
        <v>0</v>
      </c>
      <c r="H86" s="395">
        <v>0</v>
      </c>
      <c r="I86" s="395">
        <v>0</v>
      </c>
      <c r="J86" s="395">
        <v>0</v>
      </c>
      <c r="K86" s="395">
        <v>0</v>
      </c>
      <c r="L86" s="395">
        <v>0</v>
      </c>
      <c r="M86" s="395">
        <v>0</v>
      </c>
      <c r="N86" s="395">
        <v>0</v>
      </c>
      <c r="O86" s="396">
        <v>0</v>
      </c>
    </row>
    <row r="87" spans="1:15" x14ac:dyDescent="0.2">
      <c r="A87" s="391" t="s">
        <v>455</v>
      </c>
      <c r="B87" s="392" t="s">
        <v>428</v>
      </c>
      <c r="C87" s="392" t="s">
        <v>454</v>
      </c>
      <c r="D87" s="398">
        <v>0</v>
      </c>
      <c r="E87" s="395">
        <v>0</v>
      </c>
      <c r="F87" s="395">
        <v>0</v>
      </c>
      <c r="G87" s="395">
        <v>0</v>
      </c>
      <c r="H87" s="395">
        <v>0</v>
      </c>
      <c r="I87" s="395">
        <v>0</v>
      </c>
      <c r="J87" s="395">
        <v>0</v>
      </c>
      <c r="K87" s="395">
        <v>0</v>
      </c>
      <c r="L87" s="395">
        <v>0</v>
      </c>
      <c r="M87" s="395">
        <v>0</v>
      </c>
      <c r="N87" s="395">
        <v>0</v>
      </c>
      <c r="O87" s="396">
        <v>0</v>
      </c>
    </row>
    <row r="88" spans="1:15" x14ac:dyDescent="0.2">
      <c r="A88" s="391" t="s">
        <v>457</v>
      </c>
      <c r="B88" s="392" t="s">
        <v>428</v>
      </c>
      <c r="C88" s="392" t="s">
        <v>456</v>
      </c>
      <c r="D88" s="398">
        <v>0</v>
      </c>
      <c r="E88" s="395">
        <v>0</v>
      </c>
      <c r="F88" s="395">
        <v>0</v>
      </c>
      <c r="G88" s="395">
        <v>0</v>
      </c>
      <c r="H88" s="395">
        <v>0</v>
      </c>
      <c r="I88" s="395">
        <v>0</v>
      </c>
      <c r="J88" s="395">
        <v>0</v>
      </c>
      <c r="K88" s="395">
        <v>0</v>
      </c>
      <c r="L88" s="395">
        <v>0</v>
      </c>
      <c r="M88" s="395">
        <v>0</v>
      </c>
      <c r="N88" s="395">
        <v>0</v>
      </c>
      <c r="O88" s="396">
        <v>0</v>
      </c>
    </row>
    <row r="89" spans="1:15" x14ac:dyDescent="0.2">
      <c r="A89" s="391" t="s">
        <v>459</v>
      </c>
      <c r="B89" s="392" t="s">
        <v>428</v>
      </c>
      <c r="C89" s="392" t="s">
        <v>458</v>
      </c>
      <c r="D89" s="398">
        <v>0</v>
      </c>
      <c r="E89" s="395">
        <v>0</v>
      </c>
      <c r="F89" s="395">
        <v>0</v>
      </c>
      <c r="G89" s="395">
        <v>0</v>
      </c>
      <c r="H89" s="395">
        <v>0</v>
      </c>
      <c r="I89" s="395">
        <v>0</v>
      </c>
      <c r="J89" s="395">
        <v>0</v>
      </c>
      <c r="K89" s="395">
        <v>0</v>
      </c>
      <c r="L89" s="395">
        <v>0</v>
      </c>
      <c r="M89" s="395">
        <v>0</v>
      </c>
      <c r="N89" s="395">
        <v>0</v>
      </c>
      <c r="O89" s="396">
        <v>0</v>
      </c>
    </row>
    <row r="90" spans="1:15" x14ac:dyDescent="0.2">
      <c r="A90" s="391" t="s">
        <v>461</v>
      </c>
      <c r="B90" s="392" t="s">
        <v>428</v>
      </c>
      <c r="C90" s="392" t="s">
        <v>460</v>
      </c>
      <c r="D90" s="398">
        <v>0</v>
      </c>
      <c r="E90" s="395">
        <v>0</v>
      </c>
      <c r="F90" s="395">
        <v>0</v>
      </c>
      <c r="G90" s="395">
        <v>0</v>
      </c>
      <c r="H90" s="395">
        <v>0</v>
      </c>
      <c r="I90" s="395">
        <v>0</v>
      </c>
      <c r="J90" s="395">
        <v>0</v>
      </c>
      <c r="K90" s="395">
        <v>0</v>
      </c>
      <c r="L90" s="395">
        <v>0</v>
      </c>
      <c r="M90" s="395">
        <v>0</v>
      </c>
      <c r="N90" s="395">
        <v>0</v>
      </c>
      <c r="O90" s="396">
        <v>0</v>
      </c>
    </row>
    <row r="91" spans="1:15" x14ac:dyDescent="0.2">
      <c r="A91" s="391" t="s">
        <v>463</v>
      </c>
      <c r="B91" s="392" t="s">
        <v>428</v>
      </c>
      <c r="C91" s="392" t="s">
        <v>462</v>
      </c>
      <c r="D91" s="398">
        <v>0</v>
      </c>
      <c r="E91" s="395">
        <v>0</v>
      </c>
      <c r="F91" s="395">
        <v>0</v>
      </c>
      <c r="G91" s="395">
        <v>0</v>
      </c>
      <c r="H91" s="395">
        <v>0</v>
      </c>
      <c r="I91" s="395">
        <v>0</v>
      </c>
      <c r="J91" s="395">
        <v>0</v>
      </c>
      <c r="K91" s="395">
        <v>0</v>
      </c>
      <c r="L91" s="395">
        <v>0</v>
      </c>
      <c r="M91" s="395">
        <v>0</v>
      </c>
      <c r="N91" s="395">
        <v>0</v>
      </c>
      <c r="O91" s="396">
        <v>0</v>
      </c>
    </row>
    <row r="92" spans="1:15" x14ac:dyDescent="0.2">
      <c r="A92" s="391" t="s">
        <v>465</v>
      </c>
      <c r="B92" s="392" t="s">
        <v>428</v>
      </c>
      <c r="C92" s="392" t="s">
        <v>464</v>
      </c>
      <c r="D92" s="398">
        <v>0</v>
      </c>
      <c r="E92" s="395">
        <v>0</v>
      </c>
      <c r="F92" s="395">
        <v>0</v>
      </c>
      <c r="G92" s="395">
        <v>0</v>
      </c>
      <c r="H92" s="395">
        <v>0</v>
      </c>
      <c r="I92" s="395">
        <v>0</v>
      </c>
      <c r="J92" s="395">
        <v>0</v>
      </c>
      <c r="K92" s="395">
        <v>0</v>
      </c>
      <c r="L92" s="395">
        <v>0</v>
      </c>
      <c r="M92" s="395">
        <v>0</v>
      </c>
      <c r="N92" s="395">
        <v>0</v>
      </c>
      <c r="O92" s="396">
        <v>0</v>
      </c>
    </row>
    <row r="93" spans="1:15" x14ac:dyDescent="0.2">
      <c r="A93" s="391" t="s">
        <v>467</v>
      </c>
      <c r="B93" s="392" t="s">
        <v>428</v>
      </c>
      <c r="C93" s="392" t="s">
        <v>466</v>
      </c>
      <c r="D93" s="398">
        <v>0</v>
      </c>
      <c r="E93" s="395">
        <v>0</v>
      </c>
      <c r="F93" s="395">
        <v>0</v>
      </c>
      <c r="G93" s="395">
        <v>0</v>
      </c>
      <c r="H93" s="395">
        <v>0</v>
      </c>
      <c r="I93" s="395">
        <v>0</v>
      </c>
      <c r="J93" s="395">
        <v>0</v>
      </c>
      <c r="K93" s="395">
        <v>0</v>
      </c>
      <c r="L93" s="395">
        <v>0</v>
      </c>
      <c r="M93" s="395">
        <v>0</v>
      </c>
      <c r="N93" s="395">
        <v>0</v>
      </c>
      <c r="O93" s="396">
        <v>0</v>
      </c>
    </row>
    <row r="94" spans="1:15" x14ac:dyDescent="0.2">
      <c r="A94" s="391" t="s">
        <v>469</v>
      </c>
      <c r="B94" s="392" t="s">
        <v>428</v>
      </c>
      <c r="C94" s="392" t="s">
        <v>468</v>
      </c>
      <c r="D94" s="398">
        <v>0</v>
      </c>
      <c r="E94" s="395">
        <v>0</v>
      </c>
      <c r="F94" s="395">
        <v>0</v>
      </c>
      <c r="G94" s="395">
        <v>0</v>
      </c>
      <c r="H94" s="395">
        <v>0</v>
      </c>
      <c r="I94" s="395">
        <v>0</v>
      </c>
      <c r="J94" s="395">
        <v>0</v>
      </c>
      <c r="K94" s="395">
        <v>0</v>
      </c>
      <c r="L94" s="395">
        <v>0</v>
      </c>
      <c r="M94" s="395">
        <v>0</v>
      </c>
      <c r="N94" s="395">
        <v>0</v>
      </c>
      <c r="O94" s="396">
        <v>0</v>
      </c>
    </row>
    <row r="95" spans="1:15" x14ac:dyDescent="0.2">
      <c r="A95" s="391" t="s">
        <v>471</v>
      </c>
      <c r="B95" s="392" t="s">
        <v>428</v>
      </c>
      <c r="C95" s="392" t="s">
        <v>470</v>
      </c>
      <c r="D95" s="398">
        <v>0</v>
      </c>
      <c r="E95" s="395">
        <v>0</v>
      </c>
      <c r="F95" s="395">
        <v>0</v>
      </c>
      <c r="G95" s="395">
        <v>0</v>
      </c>
      <c r="H95" s="395">
        <v>0</v>
      </c>
      <c r="I95" s="395">
        <v>0</v>
      </c>
      <c r="J95" s="395">
        <v>0</v>
      </c>
      <c r="K95" s="395">
        <v>0</v>
      </c>
      <c r="L95" s="395">
        <v>0</v>
      </c>
      <c r="M95" s="395">
        <v>0</v>
      </c>
      <c r="N95" s="395">
        <v>0</v>
      </c>
      <c r="O95" s="396">
        <v>0</v>
      </c>
    </row>
    <row r="96" spans="1:15" x14ac:dyDescent="0.2">
      <c r="A96" s="391" t="s">
        <v>474</v>
      </c>
      <c r="B96" s="392" t="s">
        <v>472</v>
      </c>
      <c r="C96" s="392" t="s">
        <v>473</v>
      </c>
      <c r="D96" s="398">
        <v>0</v>
      </c>
      <c r="E96" s="395">
        <v>0</v>
      </c>
      <c r="F96" s="395">
        <v>0</v>
      </c>
      <c r="G96" s="395">
        <v>0</v>
      </c>
      <c r="H96" s="395">
        <v>0</v>
      </c>
      <c r="I96" s="395">
        <v>0</v>
      </c>
      <c r="J96" s="395">
        <v>0</v>
      </c>
      <c r="K96" s="395">
        <v>0</v>
      </c>
      <c r="L96" s="395">
        <v>0</v>
      </c>
      <c r="M96" s="395">
        <v>0</v>
      </c>
      <c r="N96" s="395">
        <v>0</v>
      </c>
      <c r="O96" s="396">
        <v>0</v>
      </c>
    </row>
    <row r="97" spans="1:15" x14ac:dyDescent="0.2">
      <c r="A97" s="391" t="s">
        <v>475</v>
      </c>
      <c r="B97" s="392" t="s">
        <v>472</v>
      </c>
      <c r="C97" s="392" t="s">
        <v>402</v>
      </c>
      <c r="D97" s="398">
        <v>0</v>
      </c>
      <c r="E97" s="395">
        <v>0</v>
      </c>
      <c r="F97" s="395">
        <v>0</v>
      </c>
      <c r="G97" s="395">
        <v>0</v>
      </c>
      <c r="H97" s="395">
        <v>0</v>
      </c>
      <c r="I97" s="395">
        <v>0</v>
      </c>
      <c r="J97" s="395">
        <v>0</v>
      </c>
      <c r="K97" s="395">
        <v>0</v>
      </c>
      <c r="L97" s="395">
        <v>0</v>
      </c>
      <c r="M97" s="395">
        <v>0</v>
      </c>
      <c r="N97" s="395">
        <v>0</v>
      </c>
      <c r="O97" s="396">
        <v>0</v>
      </c>
    </row>
    <row r="98" spans="1:15" x14ac:dyDescent="0.2">
      <c r="A98" s="391" t="s">
        <v>477</v>
      </c>
      <c r="B98" s="392" t="s">
        <v>472</v>
      </c>
      <c r="C98" s="392" t="s">
        <v>476</v>
      </c>
      <c r="D98" s="398">
        <v>0</v>
      </c>
      <c r="E98" s="395">
        <v>0</v>
      </c>
      <c r="F98" s="395">
        <v>0</v>
      </c>
      <c r="G98" s="395">
        <v>0</v>
      </c>
      <c r="H98" s="395">
        <v>0</v>
      </c>
      <c r="I98" s="395">
        <v>0</v>
      </c>
      <c r="J98" s="395">
        <v>0</v>
      </c>
      <c r="K98" s="395">
        <v>0</v>
      </c>
      <c r="L98" s="395">
        <v>0</v>
      </c>
      <c r="M98" s="395">
        <v>0</v>
      </c>
      <c r="N98" s="395">
        <v>0</v>
      </c>
      <c r="O98" s="396">
        <v>0</v>
      </c>
    </row>
    <row r="99" spans="1:15" x14ac:dyDescent="0.2">
      <c r="A99" s="391" t="s">
        <v>479</v>
      </c>
      <c r="B99" s="392" t="s">
        <v>472</v>
      </c>
      <c r="C99" s="392" t="s">
        <v>478</v>
      </c>
      <c r="D99" s="398">
        <v>0</v>
      </c>
      <c r="E99" s="395">
        <v>0</v>
      </c>
      <c r="F99" s="395">
        <v>0</v>
      </c>
      <c r="G99" s="395">
        <v>0</v>
      </c>
      <c r="H99" s="395">
        <v>0</v>
      </c>
      <c r="I99" s="395">
        <v>0</v>
      </c>
      <c r="J99" s="395">
        <v>0</v>
      </c>
      <c r="K99" s="395">
        <v>0</v>
      </c>
      <c r="L99" s="395">
        <v>0</v>
      </c>
      <c r="M99" s="395">
        <v>0</v>
      </c>
      <c r="N99" s="395">
        <v>0</v>
      </c>
      <c r="O99" s="396">
        <v>0</v>
      </c>
    </row>
    <row r="100" spans="1:15" x14ac:dyDescent="0.2">
      <c r="A100" s="391" t="s">
        <v>481</v>
      </c>
      <c r="B100" s="392" t="s">
        <v>472</v>
      </c>
      <c r="C100" s="392" t="s">
        <v>480</v>
      </c>
      <c r="D100" s="398">
        <v>0</v>
      </c>
      <c r="E100" s="395">
        <v>0</v>
      </c>
      <c r="F100" s="395">
        <v>0</v>
      </c>
      <c r="G100" s="395">
        <v>0</v>
      </c>
      <c r="H100" s="395">
        <v>0</v>
      </c>
      <c r="I100" s="395">
        <v>0</v>
      </c>
      <c r="J100" s="395">
        <v>0</v>
      </c>
      <c r="K100" s="395">
        <v>0</v>
      </c>
      <c r="L100" s="395">
        <v>0</v>
      </c>
      <c r="M100" s="395">
        <v>0</v>
      </c>
      <c r="N100" s="395">
        <v>0</v>
      </c>
      <c r="O100" s="396">
        <v>0</v>
      </c>
    </row>
    <row r="101" spans="1:15" x14ac:dyDescent="0.2">
      <c r="A101" s="391" t="s">
        <v>483</v>
      </c>
      <c r="B101" s="392" t="s">
        <v>472</v>
      </c>
      <c r="C101" s="392" t="s">
        <v>482</v>
      </c>
      <c r="D101" s="398">
        <v>0</v>
      </c>
      <c r="E101" s="395">
        <v>0</v>
      </c>
      <c r="F101" s="395">
        <v>0</v>
      </c>
      <c r="G101" s="395">
        <v>0</v>
      </c>
      <c r="H101" s="395">
        <v>0</v>
      </c>
      <c r="I101" s="395">
        <v>0</v>
      </c>
      <c r="J101" s="395">
        <v>0</v>
      </c>
      <c r="K101" s="395">
        <v>0</v>
      </c>
      <c r="L101" s="395">
        <v>0</v>
      </c>
      <c r="M101" s="395">
        <v>0</v>
      </c>
      <c r="N101" s="395">
        <v>0</v>
      </c>
      <c r="O101" s="396">
        <v>0</v>
      </c>
    </row>
    <row r="102" spans="1:15" x14ac:dyDescent="0.2">
      <c r="A102" s="391" t="s">
        <v>485</v>
      </c>
      <c r="B102" s="392" t="s">
        <v>472</v>
      </c>
      <c r="C102" s="392" t="s">
        <v>484</v>
      </c>
      <c r="D102" s="398">
        <v>0</v>
      </c>
      <c r="E102" s="395">
        <v>0</v>
      </c>
      <c r="F102" s="395">
        <v>0</v>
      </c>
      <c r="G102" s="395">
        <v>0</v>
      </c>
      <c r="H102" s="395">
        <v>0</v>
      </c>
      <c r="I102" s="395">
        <v>0</v>
      </c>
      <c r="J102" s="395">
        <v>0</v>
      </c>
      <c r="K102" s="395">
        <v>0</v>
      </c>
      <c r="L102" s="395">
        <v>0</v>
      </c>
      <c r="M102" s="395">
        <v>0</v>
      </c>
      <c r="N102" s="395">
        <v>0</v>
      </c>
      <c r="O102" s="396">
        <v>0</v>
      </c>
    </row>
    <row r="103" spans="1:15" x14ac:dyDescent="0.2">
      <c r="A103" s="391" t="s">
        <v>487</v>
      </c>
      <c r="B103" s="392" t="s">
        <v>472</v>
      </c>
      <c r="C103" s="392" t="s">
        <v>486</v>
      </c>
      <c r="D103" s="398">
        <v>0</v>
      </c>
      <c r="E103" s="395">
        <v>0</v>
      </c>
      <c r="F103" s="395">
        <v>0</v>
      </c>
      <c r="G103" s="395">
        <v>0</v>
      </c>
      <c r="H103" s="395">
        <v>0</v>
      </c>
      <c r="I103" s="395">
        <v>0</v>
      </c>
      <c r="J103" s="395">
        <v>0</v>
      </c>
      <c r="K103" s="395">
        <v>0</v>
      </c>
      <c r="L103" s="395">
        <v>0</v>
      </c>
      <c r="M103" s="395">
        <v>0</v>
      </c>
      <c r="N103" s="395">
        <v>0</v>
      </c>
      <c r="O103" s="396">
        <v>0</v>
      </c>
    </row>
    <row r="104" spans="1:15" x14ac:dyDescent="0.2">
      <c r="A104" s="391" t="s">
        <v>489</v>
      </c>
      <c r="B104" s="392" t="s">
        <v>472</v>
      </c>
      <c r="C104" s="392" t="s">
        <v>488</v>
      </c>
      <c r="D104" s="398">
        <v>0</v>
      </c>
      <c r="E104" s="395">
        <v>0</v>
      </c>
      <c r="F104" s="395">
        <v>0</v>
      </c>
      <c r="G104" s="395">
        <v>0</v>
      </c>
      <c r="H104" s="395">
        <v>0</v>
      </c>
      <c r="I104" s="395">
        <v>0</v>
      </c>
      <c r="J104" s="395">
        <v>0</v>
      </c>
      <c r="K104" s="395">
        <v>0</v>
      </c>
      <c r="L104" s="395">
        <v>0</v>
      </c>
      <c r="M104" s="395">
        <v>0</v>
      </c>
      <c r="N104" s="395">
        <v>0</v>
      </c>
      <c r="O104" s="396">
        <v>0</v>
      </c>
    </row>
    <row r="105" spans="1:15" x14ac:dyDescent="0.2">
      <c r="A105" s="391" t="s">
        <v>491</v>
      </c>
      <c r="B105" s="392" t="s">
        <v>472</v>
      </c>
      <c r="C105" s="392" t="s">
        <v>490</v>
      </c>
      <c r="D105" s="398">
        <v>0</v>
      </c>
      <c r="E105" s="395">
        <v>0</v>
      </c>
      <c r="F105" s="395">
        <v>0</v>
      </c>
      <c r="G105" s="395">
        <v>0</v>
      </c>
      <c r="H105" s="395">
        <v>0</v>
      </c>
      <c r="I105" s="395">
        <v>0</v>
      </c>
      <c r="J105" s="395">
        <v>0</v>
      </c>
      <c r="K105" s="395">
        <v>0</v>
      </c>
      <c r="L105" s="395">
        <v>0</v>
      </c>
      <c r="M105" s="395">
        <v>0</v>
      </c>
      <c r="N105" s="395">
        <v>0</v>
      </c>
      <c r="O105" s="396">
        <v>0</v>
      </c>
    </row>
    <row r="106" spans="1:15" x14ac:dyDescent="0.2">
      <c r="A106" s="391" t="s">
        <v>493</v>
      </c>
      <c r="B106" s="392" t="s">
        <v>472</v>
      </c>
      <c r="C106" s="392" t="s">
        <v>492</v>
      </c>
      <c r="D106" s="398">
        <v>0</v>
      </c>
      <c r="E106" s="395">
        <v>0</v>
      </c>
      <c r="F106" s="395">
        <v>0</v>
      </c>
      <c r="G106" s="395">
        <v>0</v>
      </c>
      <c r="H106" s="395">
        <v>0</v>
      </c>
      <c r="I106" s="395">
        <v>0</v>
      </c>
      <c r="J106" s="395">
        <v>0</v>
      </c>
      <c r="K106" s="395">
        <v>0</v>
      </c>
      <c r="L106" s="395">
        <v>0</v>
      </c>
      <c r="M106" s="395">
        <v>0</v>
      </c>
      <c r="N106" s="395">
        <v>0</v>
      </c>
      <c r="O106" s="396">
        <v>0</v>
      </c>
    </row>
    <row r="107" spans="1:15" x14ac:dyDescent="0.2">
      <c r="A107" s="391" t="s">
        <v>495</v>
      </c>
      <c r="B107" s="392" t="s">
        <v>472</v>
      </c>
      <c r="C107" s="392" t="s">
        <v>494</v>
      </c>
      <c r="D107" s="398">
        <v>0</v>
      </c>
      <c r="E107" s="395">
        <v>0</v>
      </c>
      <c r="F107" s="395">
        <v>0</v>
      </c>
      <c r="G107" s="395">
        <v>0</v>
      </c>
      <c r="H107" s="395">
        <v>0</v>
      </c>
      <c r="I107" s="395">
        <v>0</v>
      </c>
      <c r="J107" s="395">
        <v>0</v>
      </c>
      <c r="K107" s="395">
        <v>0</v>
      </c>
      <c r="L107" s="395">
        <v>0</v>
      </c>
      <c r="M107" s="395">
        <v>0</v>
      </c>
      <c r="N107" s="395">
        <v>0</v>
      </c>
      <c r="O107" s="396">
        <v>0</v>
      </c>
    </row>
    <row r="108" spans="1:15" x14ac:dyDescent="0.2">
      <c r="A108" s="391" t="s">
        <v>497</v>
      </c>
      <c r="B108" s="392" t="s">
        <v>472</v>
      </c>
      <c r="C108" s="392" t="s">
        <v>496</v>
      </c>
      <c r="D108" s="398">
        <v>0</v>
      </c>
      <c r="E108" s="395">
        <v>0</v>
      </c>
      <c r="F108" s="395">
        <v>0</v>
      </c>
      <c r="G108" s="395">
        <v>0</v>
      </c>
      <c r="H108" s="395">
        <v>0</v>
      </c>
      <c r="I108" s="395">
        <v>0</v>
      </c>
      <c r="J108" s="395">
        <v>0</v>
      </c>
      <c r="K108" s="395">
        <v>0</v>
      </c>
      <c r="L108" s="395">
        <v>0</v>
      </c>
      <c r="M108" s="395">
        <v>0</v>
      </c>
      <c r="N108" s="395">
        <v>0</v>
      </c>
      <c r="O108" s="396">
        <v>0</v>
      </c>
    </row>
    <row r="109" spans="1:15" x14ac:dyDescent="0.2">
      <c r="A109" s="391" t="s">
        <v>499</v>
      </c>
      <c r="B109" s="392" t="s">
        <v>472</v>
      </c>
      <c r="C109" s="392" t="s">
        <v>498</v>
      </c>
      <c r="D109" s="398">
        <v>0</v>
      </c>
      <c r="E109" s="395">
        <v>0</v>
      </c>
      <c r="F109" s="395">
        <v>0</v>
      </c>
      <c r="G109" s="395">
        <v>0</v>
      </c>
      <c r="H109" s="395">
        <v>0</v>
      </c>
      <c r="I109" s="395">
        <v>0</v>
      </c>
      <c r="J109" s="395">
        <v>0</v>
      </c>
      <c r="K109" s="395">
        <v>0</v>
      </c>
      <c r="L109" s="395">
        <v>0</v>
      </c>
      <c r="M109" s="395">
        <v>0</v>
      </c>
      <c r="N109" s="395">
        <v>0</v>
      </c>
      <c r="O109" s="396">
        <v>0</v>
      </c>
    </row>
    <row r="110" spans="1:15" x14ac:dyDescent="0.2">
      <c r="A110" s="391" t="s">
        <v>501</v>
      </c>
      <c r="B110" s="392" t="s">
        <v>472</v>
      </c>
      <c r="C110" s="392" t="s">
        <v>500</v>
      </c>
      <c r="D110" s="398">
        <v>0</v>
      </c>
      <c r="E110" s="395">
        <v>0</v>
      </c>
      <c r="F110" s="395">
        <v>0</v>
      </c>
      <c r="G110" s="395">
        <v>0</v>
      </c>
      <c r="H110" s="395">
        <v>0</v>
      </c>
      <c r="I110" s="395">
        <v>0</v>
      </c>
      <c r="J110" s="395">
        <v>0</v>
      </c>
      <c r="K110" s="395">
        <v>0</v>
      </c>
      <c r="L110" s="395">
        <v>0</v>
      </c>
      <c r="M110" s="395">
        <v>0</v>
      </c>
      <c r="N110" s="395">
        <v>0</v>
      </c>
      <c r="O110" s="396">
        <v>0</v>
      </c>
    </row>
    <row r="111" spans="1:15" x14ac:dyDescent="0.2">
      <c r="A111" s="391" t="s">
        <v>503</v>
      </c>
      <c r="B111" s="392" t="s">
        <v>472</v>
      </c>
      <c r="C111" s="392" t="s">
        <v>502</v>
      </c>
      <c r="D111" s="398">
        <v>0</v>
      </c>
      <c r="E111" s="395">
        <v>0</v>
      </c>
      <c r="F111" s="395">
        <v>0</v>
      </c>
      <c r="G111" s="395">
        <v>0</v>
      </c>
      <c r="H111" s="395">
        <v>0</v>
      </c>
      <c r="I111" s="395">
        <v>0</v>
      </c>
      <c r="J111" s="395">
        <v>0</v>
      </c>
      <c r="K111" s="395">
        <v>0</v>
      </c>
      <c r="L111" s="395">
        <v>0</v>
      </c>
      <c r="M111" s="395">
        <v>0</v>
      </c>
      <c r="N111" s="395">
        <v>0</v>
      </c>
      <c r="O111" s="396">
        <v>0</v>
      </c>
    </row>
    <row r="112" spans="1:15" x14ac:dyDescent="0.2">
      <c r="A112" s="391" t="s">
        <v>505</v>
      </c>
      <c r="B112" s="392" t="s">
        <v>472</v>
      </c>
      <c r="C112" s="392" t="s">
        <v>504</v>
      </c>
      <c r="D112" s="398">
        <v>0</v>
      </c>
      <c r="E112" s="395">
        <v>0</v>
      </c>
      <c r="F112" s="395">
        <v>0</v>
      </c>
      <c r="G112" s="395">
        <v>0</v>
      </c>
      <c r="H112" s="395">
        <v>0</v>
      </c>
      <c r="I112" s="395">
        <v>0</v>
      </c>
      <c r="J112" s="395">
        <v>0</v>
      </c>
      <c r="K112" s="395">
        <v>0</v>
      </c>
      <c r="L112" s="395">
        <v>0</v>
      </c>
      <c r="M112" s="395">
        <v>0</v>
      </c>
      <c r="N112" s="395">
        <v>0</v>
      </c>
      <c r="O112" s="396">
        <v>0</v>
      </c>
    </row>
    <row r="113" spans="1:15" x14ac:dyDescent="0.2">
      <c r="A113" s="391" t="s">
        <v>507</v>
      </c>
      <c r="B113" s="392" t="s">
        <v>472</v>
      </c>
      <c r="C113" s="392" t="s">
        <v>506</v>
      </c>
      <c r="D113" s="398">
        <v>0</v>
      </c>
      <c r="E113" s="395">
        <v>0</v>
      </c>
      <c r="F113" s="395">
        <v>0</v>
      </c>
      <c r="G113" s="395">
        <v>0</v>
      </c>
      <c r="H113" s="395">
        <v>0</v>
      </c>
      <c r="I113" s="395">
        <v>0</v>
      </c>
      <c r="J113" s="395">
        <v>0</v>
      </c>
      <c r="K113" s="395">
        <v>0</v>
      </c>
      <c r="L113" s="395">
        <v>0</v>
      </c>
      <c r="M113" s="395">
        <v>0</v>
      </c>
      <c r="N113" s="395">
        <v>0</v>
      </c>
      <c r="O113" s="396">
        <v>0</v>
      </c>
    </row>
    <row r="114" spans="1:15" x14ac:dyDescent="0.2">
      <c r="A114" s="391" t="s">
        <v>509</v>
      </c>
      <c r="B114" s="392" t="s">
        <v>472</v>
      </c>
      <c r="C114" s="392" t="s">
        <v>508</v>
      </c>
      <c r="D114" s="398">
        <v>0</v>
      </c>
      <c r="E114" s="395">
        <v>0</v>
      </c>
      <c r="F114" s="395">
        <v>0</v>
      </c>
      <c r="G114" s="395">
        <v>0</v>
      </c>
      <c r="H114" s="395">
        <v>0</v>
      </c>
      <c r="I114" s="395">
        <v>0</v>
      </c>
      <c r="J114" s="395">
        <v>0</v>
      </c>
      <c r="K114" s="395">
        <v>0</v>
      </c>
      <c r="L114" s="395">
        <v>0</v>
      </c>
      <c r="M114" s="395">
        <v>0</v>
      </c>
      <c r="N114" s="395">
        <v>0</v>
      </c>
      <c r="O114" s="396">
        <v>0</v>
      </c>
    </row>
    <row r="115" spans="1:15" x14ac:dyDescent="0.2">
      <c r="A115" s="391" t="s">
        <v>511</v>
      </c>
      <c r="B115" s="392" t="s">
        <v>472</v>
      </c>
      <c r="C115" s="392" t="s">
        <v>510</v>
      </c>
      <c r="D115" s="398">
        <v>0</v>
      </c>
      <c r="E115" s="395">
        <v>0</v>
      </c>
      <c r="F115" s="395">
        <v>0</v>
      </c>
      <c r="G115" s="395">
        <v>0</v>
      </c>
      <c r="H115" s="395">
        <v>0</v>
      </c>
      <c r="I115" s="395">
        <v>0</v>
      </c>
      <c r="J115" s="395">
        <v>0</v>
      </c>
      <c r="K115" s="395">
        <v>0</v>
      </c>
      <c r="L115" s="395">
        <v>0</v>
      </c>
      <c r="M115" s="395">
        <v>0</v>
      </c>
      <c r="N115" s="395">
        <v>0</v>
      </c>
      <c r="O115" s="396">
        <v>0</v>
      </c>
    </row>
    <row r="116" spans="1:15" x14ac:dyDescent="0.2">
      <c r="A116" s="391" t="s">
        <v>513</v>
      </c>
      <c r="B116" s="392" t="s">
        <v>472</v>
      </c>
      <c r="C116" s="392" t="s">
        <v>512</v>
      </c>
      <c r="D116" s="398">
        <v>0</v>
      </c>
      <c r="E116" s="395">
        <v>0</v>
      </c>
      <c r="F116" s="395">
        <v>0</v>
      </c>
      <c r="G116" s="395">
        <v>0</v>
      </c>
      <c r="H116" s="395">
        <v>0</v>
      </c>
      <c r="I116" s="395">
        <v>0</v>
      </c>
      <c r="J116" s="395">
        <v>0</v>
      </c>
      <c r="K116" s="395">
        <v>0</v>
      </c>
      <c r="L116" s="395">
        <v>0</v>
      </c>
      <c r="M116" s="395">
        <v>0</v>
      </c>
      <c r="N116" s="395">
        <v>0</v>
      </c>
      <c r="O116" s="396">
        <v>0</v>
      </c>
    </row>
    <row r="117" spans="1:15" x14ac:dyDescent="0.2">
      <c r="A117" s="391" t="s">
        <v>515</v>
      </c>
      <c r="B117" s="392" t="s">
        <v>472</v>
      </c>
      <c r="C117" s="392" t="s">
        <v>514</v>
      </c>
      <c r="D117" s="398">
        <v>0</v>
      </c>
      <c r="E117" s="395">
        <v>0</v>
      </c>
      <c r="F117" s="395">
        <v>0</v>
      </c>
      <c r="G117" s="395">
        <v>0</v>
      </c>
      <c r="H117" s="395">
        <v>0</v>
      </c>
      <c r="I117" s="395">
        <v>0</v>
      </c>
      <c r="J117" s="395">
        <v>0</v>
      </c>
      <c r="K117" s="395">
        <v>0</v>
      </c>
      <c r="L117" s="395">
        <v>0</v>
      </c>
      <c r="M117" s="395">
        <v>0</v>
      </c>
      <c r="N117" s="395">
        <v>0</v>
      </c>
      <c r="O117" s="396">
        <v>0</v>
      </c>
    </row>
    <row r="118" spans="1:15" x14ac:dyDescent="0.2">
      <c r="A118" s="391" t="s">
        <v>518</v>
      </c>
      <c r="B118" s="392" t="s">
        <v>516</v>
      </c>
      <c r="C118" s="392" t="s">
        <v>517</v>
      </c>
      <c r="D118" s="398">
        <v>0</v>
      </c>
      <c r="E118" s="395">
        <v>0</v>
      </c>
      <c r="F118" s="395">
        <v>0</v>
      </c>
      <c r="G118" s="395">
        <v>0</v>
      </c>
      <c r="H118" s="395">
        <v>0</v>
      </c>
      <c r="I118" s="395">
        <v>0</v>
      </c>
      <c r="J118" s="395">
        <v>0</v>
      </c>
      <c r="K118" s="395">
        <v>0</v>
      </c>
      <c r="L118" s="395">
        <v>0</v>
      </c>
      <c r="M118" s="395">
        <v>0</v>
      </c>
      <c r="N118" s="395">
        <v>0</v>
      </c>
      <c r="O118" s="396">
        <v>0</v>
      </c>
    </row>
    <row r="119" spans="1:15" x14ac:dyDescent="0.2">
      <c r="A119" s="391" t="s">
        <v>520</v>
      </c>
      <c r="B119" s="392" t="s">
        <v>516</v>
      </c>
      <c r="C119" s="392" t="s">
        <v>519</v>
      </c>
      <c r="D119" s="398">
        <v>0</v>
      </c>
      <c r="E119" s="395">
        <v>0</v>
      </c>
      <c r="F119" s="395">
        <v>0</v>
      </c>
      <c r="G119" s="395">
        <v>0</v>
      </c>
      <c r="H119" s="395">
        <v>0</v>
      </c>
      <c r="I119" s="395">
        <v>0</v>
      </c>
      <c r="J119" s="395">
        <v>0</v>
      </c>
      <c r="K119" s="395">
        <v>0</v>
      </c>
      <c r="L119" s="395">
        <v>0</v>
      </c>
      <c r="M119" s="395">
        <v>0</v>
      </c>
      <c r="N119" s="395">
        <v>0</v>
      </c>
      <c r="O119" s="396">
        <v>0</v>
      </c>
    </row>
    <row r="120" spans="1:15" x14ac:dyDescent="0.2">
      <c r="A120" s="391" t="s">
        <v>522</v>
      </c>
      <c r="B120" s="392" t="s">
        <v>516</v>
      </c>
      <c r="C120" s="392" t="s">
        <v>521</v>
      </c>
      <c r="D120" s="398">
        <v>0</v>
      </c>
      <c r="E120" s="395">
        <v>0</v>
      </c>
      <c r="F120" s="395">
        <v>0</v>
      </c>
      <c r="G120" s="395">
        <v>0</v>
      </c>
      <c r="H120" s="395">
        <v>0</v>
      </c>
      <c r="I120" s="395">
        <v>0</v>
      </c>
      <c r="J120" s="395">
        <v>0</v>
      </c>
      <c r="K120" s="395">
        <v>0</v>
      </c>
      <c r="L120" s="395">
        <v>0</v>
      </c>
      <c r="M120" s="395">
        <v>0</v>
      </c>
      <c r="N120" s="395">
        <v>0</v>
      </c>
      <c r="O120" s="396">
        <v>0</v>
      </c>
    </row>
    <row r="121" spans="1:15" x14ac:dyDescent="0.2">
      <c r="A121" s="391" t="s">
        <v>524</v>
      </c>
      <c r="B121" s="392" t="s">
        <v>516</v>
      </c>
      <c r="C121" s="392" t="s">
        <v>523</v>
      </c>
      <c r="D121" s="398">
        <v>0</v>
      </c>
      <c r="E121" s="395">
        <v>0</v>
      </c>
      <c r="F121" s="395">
        <v>0</v>
      </c>
      <c r="G121" s="395">
        <v>0</v>
      </c>
      <c r="H121" s="395">
        <v>0</v>
      </c>
      <c r="I121" s="395">
        <v>0</v>
      </c>
      <c r="J121" s="395">
        <v>0</v>
      </c>
      <c r="K121" s="395">
        <v>0</v>
      </c>
      <c r="L121" s="395">
        <v>0</v>
      </c>
      <c r="M121" s="395">
        <v>0</v>
      </c>
      <c r="N121" s="395">
        <v>0</v>
      </c>
      <c r="O121" s="396">
        <v>0</v>
      </c>
    </row>
    <row r="122" spans="1:15" x14ac:dyDescent="0.2">
      <c r="A122" s="391" t="s">
        <v>525</v>
      </c>
      <c r="B122" s="392" t="s">
        <v>516</v>
      </c>
      <c r="C122" s="392" t="s">
        <v>400</v>
      </c>
      <c r="D122" s="398">
        <v>0</v>
      </c>
      <c r="E122" s="395">
        <v>0</v>
      </c>
      <c r="F122" s="395">
        <v>0</v>
      </c>
      <c r="G122" s="395">
        <v>0</v>
      </c>
      <c r="H122" s="395">
        <v>0</v>
      </c>
      <c r="I122" s="395">
        <v>0</v>
      </c>
      <c r="J122" s="395">
        <v>0</v>
      </c>
      <c r="K122" s="395">
        <v>0</v>
      </c>
      <c r="L122" s="395">
        <v>0</v>
      </c>
      <c r="M122" s="395">
        <v>0</v>
      </c>
      <c r="N122" s="395">
        <v>0</v>
      </c>
      <c r="O122" s="396">
        <v>0</v>
      </c>
    </row>
    <row r="123" spans="1:15" x14ac:dyDescent="0.2">
      <c r="A123" s="391" t="s">
        <v>527</v>
      </c>
      <c r="B123" s="392" t="s">
        <v>516</v>
      </c>
      <c r="C123" s="392" t="s">
        <v>526</v>
      </c>
      <c r="D123" s="398">
        <v>0</v>
      </c>
      <c r="E123" s="395">
        <v>0</v>
      </c>
      <c r="F123" s="395">
        <v>0</v>
      </c>
      <c r="G123" s="395">
        <v>0</v>
      </c>
      <c r="H123" s="395">
        <v>0</v>
      </c>
      <c r="I123" s="395">
        <v>0</v>
      </c>
      <c r="J123" s="395">
        <v>0</v>
      </c>
      <c r="K123" s="395">
        <v>0</v>
      </c>
      <c r="L123" s="395">
        <v>0</v>
      </c>
      <c r="M123" s="395">
        <v>0</v>
      </c>
      <c r="N123" s="395">
        <v>0</v>
      </c>
      <c r="O123" s="396">
        <v>0</v>
      </c>
    </row>
    <row r="124" spans="1:15" x14ac:dyDescent="0.2">
      <c r="A124" s="391" t="s">
        <v>529</v>
      </c>
      <c r="B124" s="392" t="s">
        <v>516</v>
      </c>
      <c r="C124" s="392" t="s">
        <v>528</v>
      </c>
      <c r="D124" s="398">
        <v>0</v>
      </c>
      <c r="E124" s="395">
        <v>0</v>
      </c>
      <c r="F124" s="395">
        <v>0</v>
      </c>
      <c r="G124" s="395">
        <v>0</v>
      </c>
      <c r="H124" s="395">
        <v>0</v>
      </c>
      <c r="I124" s="395">
        <v>0</v>
      </c>
      <c r="J124" s="395">
        <v>0</v>
      </c>
      <c r="K124" s="395">
        <v>0</v>
      </c>
      <c r="L124" s="395">
        <v>0</v>
      </c>
      <c r="M124" s="395">
        <v>0</v>
      </c>
      <c r="N124" s="395">
        <v>0</v>
      </c>
      <c r="O124" s="396">
        <v>0</v>
      </c>
    </row>
    <row r="125" spans="1:15" x14ac:dyDescent="0.2">
      <c r="A125" s="391" t="s">
        <v>530</v>
      </c>
      <c r="B125" s="392" t="s">
        <v>516</v>
      </c>
      <c r="C125" s="392" t="s">
        <v>516</v>
      </c>
      <c r="D125" s="398">
        <v>0</v>
      </c>
      <c r="E125" s="395">
        <v>0</v>
      </c>
      <c r="F125" s="395">
        <v>0</v>
      </c>
      <c r="G125" s="395">
        <v>0</v>
      </c>
      <c r="H125" s="395">
        <v>0</v>
      </c>
      <c r="I125" s="395">
        <v>0</v>
      </c>
      <c r="J125" s="395">
        <v>0</v>
      </c>
      <c r="K125" s="395">
        <v>0</v>
      </c>
      <c r="L125" s="395">
        <v>0</v>
      </c>
      <c r="M125" s="395">
        <v>0</v>
      </c>
      <c r="N125" s="395">
        <v>0</v>
      </c>
      <c r="O125" s="396">
        <v>0</v>
      </c>
    </row>
    <row r="126" spans="1:15" x14ac:dyDescent="0.2">
      <c r="A126" s="391" t="s">
        <v>532</v>
      </c>
      <c r="B126" s="392" t="s">
        <v>516</v>
      </c>
      <c r="C126" s="392" t="s">
        <v>531</v>
      </c>
      <c r="D126" s="398">
        <v>0</v>
      </c>
      <c r="E126" s="395">
        <v>0</v>
      </c>
      <c r="F126" s="395">
        <v>0</v>
      </c>
      <c r="G126" s="395">
        <v>0</v>
      </c>
      <c r="H126" s="395">
        <v>0</v>
      </c>
      <c r="I126" s="395">
        <v>0</v>
      </c>
      <c r="J126" s="395">
        <v>0</v>
      </c>
      <c r="K126" s="395">
        <v>0</v>
      </c>
      <c r="L126" s="395">
        <v>0</v>
      </c>
      <c r="M126" s="395">
        <v>0</v>
      </c>
      <c r="N126" s="395">
        <v>0</v>
      </c>
      <c r="O126" s="396">
        <v>0</v>
      </c>
    </row>
    <row r="127" spans="1:15" x14ac:dyDescent="0.2">
      <c r="A127" s="391" t="s">
        <v>534</v>
      </c>
      <c r="B127" s="392" t="s">
        <v>516</v>
      </c>
      <c r="C127" s="392" t="s">
        <v>533</v>
      </c>
      <c r="D127" s="398">
        <v>0</v>
      </c>
      <c r="E127" s="395">
        <v>0</v>
      </c>
      <c r="F127" s="395">
        <v>0</v>
      </c>
      <c r="G127" s="395">
        <v>0</v>
      </c>
      <c r="H127" s="395">
        <v>0</v>
      </c>
      <c r="I127" s="395">
        <v>0</v>
      </c>
      <c r="J127" s="395">
        <v>0</v>
      </c>
      <c r="K127" s="395">
        <v>0</v>
      </c>
      <c r="L127" s="395">
        <v>0</v>
      </c>
      <c r="M127" s="395">
        <v>0</v>
      </c>
      <c r="N127" s="395">
        <v>0</v>
      </c>
      <c r="O127" s="396">
        <v>0</v>
      </c>
    </row>
    <row r="128" spans="1:15" x14ac:dyDescent="0.2">
      <c r="A128" s="391" t="s">
        <v>536</v>
      </c>
      <c r="B128" s="392" t="s">
        <v>516</v>
      </c>
      <c r="C128" s="392" t="s">
        <v>535</v>
      </c>
      <c r="D128" s="398">
        <v>0</v>
      </c>
      <c r="E128" s="395">
        <v>0</v>
      </c>
      <c r="F128" s="395">
        <v>0</v>
      </c>
      <c r="G128" s="395">
        <v>0</v>
      </c>
      <c r="H128" s="395">
        <v>0</v>
      </c>
      <c r="I128" s="395">
        <v>0</v>
      </c>
      <c r="J128" s="395">
        <v>0</v>
      </c>
      <c r="K128" s="395">
        <v>0</v>
      </c>
      <c r="L128" s="395">
        <v>0</v>
      </c>
      <c r="M128" s="395">
        <v>0</v>
      </c>
      <c r="N128" s="395">
        <v>0</v>
      </c>
      <c r="O128" s="396">
        <v>0</v>
      </c>
    </row>
    <row r="129" spans="1:15" x14ac:dyDescent="0.2">
      <c r="A129" s="391" t="s">
        <v>538</v>
      </c>
      <c r="B129" s="392" t="s">
        <v>516</v>
      </c>
      <c r="C129" s="392" t="s">
        <v>537</v>
      </c>
      <c r="D129" s="398">
        <v>0</v>
      </c>
      <c r="E129" s="395">
        <v>0</v>
      </c>
      <c r="F129" s="395">
        <v>0</v>
      </c>
      <c r="G129" s="395">
        <v>0</v>
      </c>
      <c r="H129" s="395">
        <v>0</v>
      </c>
      <c r="I129" s="395">
        <v>0</v>
      </c>
      <c r="J129" s="395">
        <v>0</v>
      </c>
      <c r="K129" s="395">
        <v>0</v>
      </c>
      <c r="L129" s="395">
        <v>0</v>
      </c>
      <c r="M129" s="395">
        <v>0</v>
      </c>
      <c r="N129" s="395">
        <v>0</v>
      </c>
      <c r="O129" s="396">
        <v>0</v>
      </c>
    </row>
    <row r="130" spans="1:15" x14ac:dyDescent="0.2">
      <c r="A130" s="391" t="s">
        <v>540</v>
      </c>
      <c r="B130" s="392" t="s">
        <v>516</v>
      </c>
      <c r="C130" s="392" t="s">
        <v>539</v>
      </c>
      <c r="D130" s="398">
        <v>0</v>
      </c>
      <c r="E130" s="395">
        <v>0</v>
      </c>
      <c r="F130" s="395">
        <v>0</v>
      </c>
      <c r="G130" s="395">
        <v>0</v>
      </c>
      <c r="H130" s="395">
        <v>0</v>
      </c>
      <c r="I130" s="395">
        <v>0</v>
      </c>
      <c r="J130" s="395">
        <v>0</v>
      </c>
      <c r="K130" s="395">
        <v>0</v>
      </c>
      <c r="L130" s="395">
        <v>0</v>
      </c>
      <c r="M130" s="395">
        <v>0</v>
      </c>
      <c r="N130" s="395">
        <v>0</v>
      </c>
      <c r="O130" s="396">
        <v>0</v>
      </c>
    </row>
    <row r="131" spans="1:15" x14ac:dyDescent="0.2">
      <c r="A131" s="391" t="s">
        <v>542</v>
      </c>
      <c r="B131" s="392" t="s">
        <v>516</v>
      </c>
      <c r="C131" s="392" t="s">
        <v>541</v>
      </c>
      <c r="D131" s="398">
        <v>0</v>
      </c>
      <c r="E131" s="395">
        <v>0</v>
      </c>
      <c r="F131" s="395">
        <v>0</v>
      </c>
      <c r="G131" s="395">
        <v>0</v>
      </c>
      <c r="H131" s="395">
        <v>0</v>
      </c>
      <c r="I131" s="395">
        <v>0</v>
      </c>
      <c r="J131" s="395">
        <v>0</v>
      </c>
      <c r="K131" s="395">
        <v>0</v>
      </c>
      <c r="L131" s="395">
        <v>0</v>
      </c>
      <c r="M131" s="395">
        <v>0</v>
      </c>
      <c r="N131" s="395">
        <v>0</v>
      </c>
      <c r="O131" s="396">
        <v>0</v>
      </c>
    </row>
    <row r="132" spans="1:15" x14ac:dyDescent="0.2">
      <c r="A132" s="391" t="s">
        <v>544</v>
      </c>
      <c r="B132" s="392" t="s">
        <v>516</v>
      </c>
      <c r="C132" s="392" t="s">
        <v>543</v>
      </c>
      <c r="D132" s="398">
        <v>0</v>
      </c>
      <c r="E132" s="395">
        <v>0</v>
      </c>
      <c r="F132" s="395">
        <v>0</v>
      </c>
      <c r="G132" s="395">
        <v>0</v>
      </c>
      <c r="H132" s="395">
        <v>0</v>
      </c>
      <c r="I132" s="395">
        <v>0</v>
      </c>
      <c r="J132" s="395">
        <v>0</v>
      </c>
      <c r="K132" s="395">
        <v>0</v>
      </c>
      <c r="L132" s="395">
        <v>0</v>
      </c>
      <c r="M132" s="395">
        <v>0</v>
      </c>
      <c r="N132" s="395">
        <v>0</v>
      </c>
      <c r="O132" s="396">
        <v>0</v>
      </c>
    </row>
    <row r="133" spans="1:15" x14ac:dyDescent="0.2">
      <c r="A133" s="391" t="s">
        <v>546</v>
      </c>
      <c r="B133" s="392" t="s">
        <v>516</v>
      </c>
      <c r="C133" s="392" t="s">
        <v>545</v>
      </c>
      <c r="D133" s="398">
        <v>0</v>
      </c>
      <c r="E133" s="395">
        <v>0</v>
      </c>
      <c r="F133" s="395">
        <v>0</v>
      </c>
      <c r="G133" s="395">
        <v>0</v>
      </c>
      <c r="H133" s="395">
        <v>0</v>
      </c>
      <c r="I133" s="395">
        <v>0</v>
      </c>
      <c r="J133" s="395">
        <v>0</v>
      </c>
      <c r="K133" s="395">
        <v>0</v>
      </c>
      <c r="L133" s="395">
        <v>0</v>
      </c>
      <c r="M133" s="395">
        <v>0</v>
      </c>
      <c r="N133" s="395">
        <v>0</v>
      </c>
      <c r="O133" s="396">
        <v>0</v>
      </c>
    </row>
    <row r="134" spans="1:15" x14ac:dyDescent="0.2">
      <c r="A134" s="391" t="s">
        <v>548</v>
      </c>
      <c r="B134" s="392" t="s">
        <v>516</v>
      </c>
      <c r="C134" s="392" t="s">
        <v>547</v>
      </c>
      <c r="D134" s="398">
        <v>0</v>
      </c>
      <c r="E134" s="395">
        <v>0</v>
      </c>
      <c r="F134" s="395">
        <v>0</v>
      </c>
      <c r="G134" s="395">
        <v>0</v>
      </c>
      <c r="H134" s="395">
        <v>0</v>
      </c>
      <c r="I134" s="395">
        <v>0</v>
      </c>
      <c r="J134" s="395">
        <v>0</v>
      </c>
      <c r="K134" s="395">
        <v>0</v>
      </c>
      <c r="L134" s="395">
        <v>0</v>
      </c>
      <c r="M134" s="395">
        <v>0</v>
      </c>
      <c r="N134" s="395">
        <v>0</v>
      </c>
      <c r="O134" s="396">
        <v>0</v>
      </c>
    </row>
    <row r="135" spans="1:15" x14ac:dyDescent="0.2">
      <c r="A135" s="391" t="s">
        <v>550</v>
      </c>
      <c r="B135" s="392" t="s">
        <v>516</v>
      </c>
      <c r="C135" s="392" t="s">
        <v>549</v>
      </c>
      <c r="D135" s="398">
        <v>0</v>
      </c>
      <c r="E135" s="395">
        <v>0</v>
      </c>
      <c r="F135" s="395">
        <v>0</v>
      </c>
      <c r="G135" s="395">
        <v>0</v>
      </c>
      <c r="H135" s="395">
        <v>0</v>
      </c>
      <c r="I135" s="395">
        <v>0</v>
      </c>
      <c r="J135" s="395">
        <v>0</v>
      </c>
      <c r="K135" s="395">
        <v>0</v>
      </c>
      <c r="L135" s="395">
        <v>0</v>
      </c>
      <c r="M135" s="395">
        <v>0</v>
      </c>
      <c r="N135" s="395">
        <v>0</v>
      </c>
      <c r="O135" s="396">
        <v>0</v>
      </c>
    </row>
    <row r="136" spans="1:15" x14ac:dyDescent="0.2">
      <c r="A136" s="391" t="s">
        <v>553</v>
      </c>
      <c r="B136" s="392" t="s">
        <v>551</v>
      </c>
      <c r="C136" s="392" t="s">
        <v>552</v>
      </c>
      <c r="D136" s="398">
        <v>0</v>
      </c>
      <c r="E136" s="395">
        <v>0</v>
      </c>
      <c r="F136" s="395">
        <v>0</v>
      </c>
      <c r="G136" s="395">
        <v>0</v>
      </c>
      <c r="H136" s="395">
        <v>0</v>
      </c>
      <c r="I136" s="395">
        <v>0</v>
      </c>
      <c r="J136" s="395">
        <v>0</v>
      </c>
      <c r="K136" s="395">
        <v>0</v>
      </c>
      <c r="L136" s="395">
        <v>0</v>
      </c>
      <c r="M136" s="395">
        <v>0</v>
      </c>
      <c r="N136" s="395">
        <v>0</v>
      </c>
      <c r="O136" s="396">
        <v>0</v>
      </c>
    </row>
    <row r="137" spans="1:15" x14ac:dyDescent="0.2">
      <c r="A137" s="391" t="s">
        <v>555</v>
      </c>
      <c r="B137" s="392" t="s">
        <v>551</v>
      </c>
      <c r="C137" s="392" t="s">
        <v>554</v>
      </c>
      <c r="D137" s="398">
        <v>0</v>
      </c>
      <c r="E137" s="395">
        <v>0</v>
      </c>
      <c r="F137" s="395">
        <v>0</v>
      </c>
      <c r="G137" s="395">
        <v>0</v>
      </c>
      <c r="H137" s="395">
        <v>0</v>
      </c>
      <c r="I137" s="395">
        <v>0</v>
      </c>
      <c r="J137" s="395">
        <v>0</v>
      </c>
      <c r="K137" s="395">
        <v>0</v>
      </c>
      <c r="L137" s="395">
        <v>0</v>
      </c>
      <c r="M137" s="395">
        <v>0</v>
      </c>
      <c r="N137" s="395">
        <v>0</v>
      </c>
      <c r="O137" s="396">
        <v>0</v>
      </c>
    </row>
    <row r="138" spans="1:15" x14ac:dyDescent="0.2">
      <c r="A138" s="391" t="s">
        <v>557</v>
      </c>
      <c r="B138" s="392" t="s">
        <v>551</v>
      </c>
      <c r="C138" s="392" t="s">
        <v>556</v>
      </c>
      <c r="D138" s="398">
        <v>0</v>
      </c>
      <c r="E138" s="395">
        <v>0</v>
      </c>
      <c r="F138" s="395">
        <v>0</v>
      </c>
      <c r="G138" s="395">
        <v>0</v>
      </c>
      <c r="H138" s="395">
        <v>0</v>
      </c>
      <c r="I138" s="395">
        <v>0</v>
      </c>
      <c r="J138" s="395">
        <v>0</v>
      </c>
      <c r="K138" s="395">
        <v>0</v>
      </c>
      <c r="L138" s="395">
        <v>0</v>
      </c>
      <c r="M138" s="395">
        <v>0</v>
      </c>
      <c r="N138" s="395">
        <v>0</v>
      </c>
      <c r="O138" s="396">
        <v>0</v>
      </c>
    </row>
    <row r="139" spans="1:15" x14ac:dyDescent="0.2">
      <c r="A139" s="391" t="s">
        <v>559</v>
      </c>
      <c r="B139" s="392" t="s">
        <v>551</v>
      </c>
      <c r="C139" s="392" t="s">
        <v>558</v>
      </c>
      <c r="D139" s="398">
        <v>0</v>
      </c>
      <c r="E139" s="395">
        <v>0</v>
      </c>
      <c r="F139" s="395">
        <v>0</v>
      </c>
      <c r="G139" s="395">
        <v>0</v>
      </c>
      <c r="H139" s="395">
        <v>0</v>
      </c>
      <c r="I139" s="395">
        <v>0</v>
      </c>
      <c r="J139" s="395">
        <v>0</v>
      </c>
      <c r="K139" s="395">
        <v>0</v>
      </c>
      <c r="L139" s="395">
        <v>0</v>
      </c>
      <c r="M139" s="395">
        <v>0</v>
      </c>
      <c r="N139" s="395">
        <v>0</v>
      </c>
      <c r="O139" s="396">
        <v>0</v>
      </c>
    </row>
    <row r="140" spans="1:15" x14ac:dyDescent="0.2">
      <c r="A140" s="391" t="s">
        <v>561</v>
      </c>
      <c r="B140" s="392" t="s">
        <v>551</v>
      </c>
      <c r="C140" s="392" t="s">
        <v>560</v>
      </c>
      <c r="D140" s="398">
        <v>0</v>
      </c>
      <c r="E140" s="395">
        <v>0</v>
      </c>
      <c r="F140" s="395">
        <v>0</v>
      </c>
      <c r="G140" s="395">
        <v>0</v>
      </c>
      <c r="H140" s="395">
        <v>0</v>
      </c>
      <c r="I140" s="395">
        <v>0</v>
      </c>
      <c r="J140" s="395">
        <v>0</v>
      </c>
      <c r="K140" s="395">
        <v>0</v>
      </c>
      <c r="L140" s="395">
        <v>0</v>
      </c>
      <c r="M140" s="395">
        <v>0</v>
      </c>
      <c r="N140" s="395">
        <v>0</v>
      </c>
      <c r="O140" s="396">
        <v>0</v>
      </c>
    </row>
    <row r="141" spans="1:15" x14ac:dyDescent="0.2">
      <c r="A141" s="391" t="s">
        <v>563</v>
      </c>
      <c r="B141" s="392" t="s">
        <v>551</v>
      </c>
      <c r="C141" s="392" t="s">
        <v>562</v>
      </c>
      <c r="D141" s="398">
        <v>0</v>
      </c>
      <c r="E141" s="395">
        <v>0</v>
      </c>
      <c r="F141" s="395">
        <v>0</v>
      </c>
      <c r="G141" s="395">
        <v>0</v>
      </c>
      <c r="H141" s="395">
        <v>0</v>
      </c>
      <c r="I141" s="395">
        <v>0</v>
      </c>
      <c r="J141" s="395">
        <v>0</v>
      </c>
      <c r="K141" s="395">
        <v>0</v>
      </c>
      <c r="L141" s="395">
        <v>0</v>
      </c>
      <c r="M141" s="395">
        <v>0</v>
      </c>
      <c r="N141" s="395">
        <v>0</v>
      </c>
      <c r="O141" s="396">
        <v>0</v>
      </c>
    </row>
    <row r="142" spans="1:15" x14ac:dyDescent="0.2">
      <c r="A142" s="391" t="s">
        <v>564</v>
      </c>
      <c r="B142" s="392" t="s">
        <v>551</v>
      </c>
      <c r="C142" s="392" t="s">
        <v>402</v>
      </c>
      <c r="D142" s="398">
        <v>0</v>
      </c>
      <c r="E142" s="395">
        <v>0</v>
      </c>
      <c r="F142" s="395">
        <v>0</v>
      </c>
      <c r="G142" s="395">
        <v>0</v>
      </c>
      <c r="H142" s="395">
        <v>0</v>
      </c>
      <c r="I142" s="395">
        <v>0</v>
      </c>
      <c r="J142" s="395">
        <v>0</v>
      </c>
      <c r="K142" s="395">
        <v>0</v>
      </c>
      <c r="L142" s="395">
        <v>0</v>
      </c>
      <c r="M142" s="395">
        <v>0</v>
      </c>
      <c r="N142" s="395">
        <v>0</v>
      </c>
      <c r="O142" s="396">
        <v>0</v>
      </c>
    </row>
    <row r="143" spans="1:15" x14ac:dyDescent="0.2">
      <c r="A143" s="391" t="s">
        <v>566</v>
      </c>
      <c r="B143" s="392" t="s">
        <v>551</v>
      </c>
      <c r="C143" s="392" t="s">
        <v>565</v>
      </c>
      <c r="D143" s="398">
        <v>0</v>
      </c>
      <c r="E143" s="395">
        <v>0</v>
      </c>
      <c r="F143" s="395">
        <v>0</v>
      </c>
      <c r="G143" s="395">
        <v>0</v>
      </c>
      <c r="H143" s="395">
        <v>0</v>
      </c>
      <c r="I143" s="395">
        <v>0</v>
      </c>
      <c r="J143" s="395">
        <v>0</v>
      </c>
      <c r="K143" s="395">
        <v>0</v>
      </c>
      <c r="L143" s="395">
        <v>0</v>
      </c>
      <c r="M143" s="395">
        <v>0</v>
      </c>
      <c r="N143" s="395">
        <v>0</v>
      </c>
      <c r="O143" s="396">
        <v>0</v>
      </c>
    </row>
    <row r="144" spans="1:15" x14ac:dyDescent="0.2">
      <c r="A144" s="391" t="s">
        <v>568</v>
      </c>
      <c r="B144" s="392" t="s">
        <v>551</v>
      </c>
      <c r="C144" s="392" t="s">
        <v>567</v>
      </c>
      <c r="D144" s="398">
        <v>0</v>
      </c>
      <c r="E144" s="395">
        <v>0</v>
      </c>
      <c r="F144" s="395">
        <v>0</v>
      </c>
      <c r="G144" s="395">
        <v>0</v>
      </c>
      <c r="H144" s="395">
        <v>0</v>
      </c>
      <c r="I144" s="395">
        <v>0</v>
      </c>
      <c r="J144" s="395">
        <v>0</v>
      </c>
      <c r="K144" s="395">
        <v>0</v>
      </c>
      <c r="L144" s="395">
        <v>0</v>
      </c>
      <c r="M144" s="395">
        <v>0</v>
      </c>
      <c r="N144" s="395">
        <v>0</v>
      </c>
      <c r="O144" s="396">
        <v>0</v>
      </c>
    </row>
    <row r="145" spans="1:15" x14ac:dyDescent="0.2">
      <c r="A145" s="391" t="s">
        <v>570</v>
      </c>
      <c r="B145" s="392" t="s">
        <v>551</v>
      </c>
      <c r="C145" s="392" t="s">
        <v>569</v>
      </c>
      <c r="D145" s="398">
        <v>0</v>
      </c>
      <c r="E145" s="395">
        <v>0</v>
      </c>
      <c r="F145" s="395">
        <v>0</v>
      </c>
      <c r="G145" s="395">
        <v>0</v>
      </c>
      <c r="H145" s="395">
        <v>0</v>
      </c>
      <c r="I145" s="395">
        <v>0</v>
      </c>
      <c r="J145" s="395">
        <v>0</v>
      </c>
      <c r="K145" s="395">
        <v>0</v>
      </c>
      <c r="L145" s="395">
        <v>0</v>
      </c>
      <c r="M145" s="395">
        <v>0</v>
      </c>
      <c r="N145" s="395">
        <v>0</v>
      </c>
      <c r="O145" s="396">
        <v>0</v>
      </c>
    </row>
    <row r="146" spans="1:15" x14ac:dyDescent="0.2">
      <c r="A146" s="391" t="s">
        <v>572</v>
      </c>
      <c r="B146" s="392" t="s">
        <v>551</v>
      </c>
      <c r="C146" s="392" t="s">
        <v>571</v>
      </c>
      <c r="D146" s="398">
        <v>0</v>
      </c>
      <c r="E146" s="395">
        <v>0</v>
      </c>
      <c r="F146" s="395">
        <v>0</v>
      </c>
      <c r="G146" s="395">
        <v>0</v>
      </c>
      <c r="H146" s="395">
        <v>0</v>
      </c>
      <c r="I146" s="395">
        <v>0</v>
      </c>
      <c r="J146" s="395">
        <v>0</v>
      </c>
      <c r="K146" s="395">
        <v>0</v>
      </c>
      <c r="L146" s="395">
        <v>0</v>
      </c>
      <c r="M146" s="395">
        <v>0</v>
      </c>
      <c r="N146" s="395">
        <v>0</v>
      </c>
      <c r="O146" s="396">
        <v>0</v>
      </c>
    </row>
    <row r="147" spans="1:15" x14ac:dyDescent="0.2">
      <c r="A147" s="391" t="s">
        <v>574</v>
      </c>
      <c r="B147" s="392" t="s">
        <v>551</v>
      </c>
      <c r="C147" s="392" t="s">
        <v>573</v>
      </c>
      <c r="D147" s="398">
        <v>0</v>
      </c>
      <c r="E147" s="395">
        <v>0</v>
      </c>
      <c r="F147" s="395">
        <v>0</v>
      </c>
      <c r="G147" s="395">
        <v>0</v>
      </c>
      <c r="H147" s="395">
        <v>0</v>
      </c>
      <c r="I147" s="395">
        <v>0</v>
      </c>
      <c r="J147" s="395">
        <v>0</v>
      </c>
      <c r="K147" s="395">
        <v>0</v>
      </c>
      <c r="L147" s="395">
        <v>0</v>
      </c>
      <c r="M147" s="395">
        <v>0</v>
      </c>
      <c r="N147" s="395">
        <v>0</v>
      </c>
      <c r="O147" s="396">
        <v>0</v>
      </c>
    </row>
    <row r="148" spans="1:15" x14ac:dyDescent="0.2">
      <c r="A148" s="391" t="s">
        <v>576</v>
      </c>
      <c r="B148" s="392" t="s">
        <v>551</v>
      </c>
      <c r="C148" s="392" t="s">
        <v>575</v>
      </c>
      <c r="D148" s="398">
        <v>0</v>
      </c>
      <c r="E148" s="395">
        <v>0</v>
      </c>
      <c r="F148" s="395">
        <v>0</v>
      </c>
      <c r="G148" s="395">
        <v>0</v>
      </c>
      <c r="H148" s="395">
        <v>0</v>
      </c>
      <c r="I148" s="395">
        <v>0</v>
      </c>
      <c r="J148" s="395">
        <v>0</v>
      </c>
      <c r="K148" s="395">
        <v>0</v>
      </c>
      <c r="L148" s="395">
        <v>0</v>
      </c>
      <c r="M148" s="395">
        <v>0</v>
      </c>
      <c r="N148" s="395">
        <v>0</v>
      </c>
      <c r="O148" s="396">
        <v>0</v>
      </c>
    </row>
    <row r="149" spans="1:15" x14ac:dyDescent="0.2">
      <c r="A149" s="391" t="s">
        <v>578</v>
      </c>
      <c r="B149" s="392" t="s">
        <v>551</v>
      </c>
      <c r="C149" s="392" t="s">
        <v>577</v>
      </c>
      <c r="D149" s="398">
        <v>0</v>
      </c>
      <c r="E149" s="395">
        <v>0</v>
      </c>
      <c r="F149" s="395">
        <v>0</v>
      </c>
      <c r="G149" s="395">
        <v>0</v>
      </c>
      <c r="H149" s="395">
        <v>0</v>
      </c>
      <c r="I149" s="395">
        <v>0</v>
      </c>
      <c r="J149" s="395">
        <v>0</v>
      </c>
      <c r="K149" s="395">
        <v>0</v>
      </c>
      <c r="L149" s="395">
        <v>0</v>
      </c>
      <c r="M149" s="395">
        <v>0</v>
      </c>
      <c r="N149" s="395">
        <v>0</v>
      </c>
      <c r="O149" s="396">
        <v>0</v>
      </c>
    </row>
    <row r="150" spans="1:15" x14ac:dyDescent="0.2">
      <c r="A150" s="391" t="s">
        <v>580</v>
      </c>
      <c r="B150" s="392" t="s">
        <v>551</v>
      </c>
      <c r="C150" s="392" t="s">
        <v>579</v>
      </c>
      <c r="D150" s="398">
        <v>0</v>
      </c>
      <c r="E150" s="395">
        <v>0</v>
      </c>
      <c r="F150" s="395">
        <v>0</v>
      </c>
      <c r="G150" s="395">
        <v>0</v>
      </c>
      <c r="H150" s="395">
        <v>0</v>
      </c>
      <c r="I150" s="395">
        <v>0</v>
      </c>
      <c r="J150" s="395">
        <v>0</v>
      </c>
      <c r="K150" s="395">
        <v>0</v>
      </c>
      <c r="L150" s="395">
        <v>0</v>
      </c>
      <c r="M150" s="395">
        <v>0</v>
      </c>
      <c r="N150" s="395">
        <v>0</v>
      </c>
      <c r="O150" s="396">
        <v>0</v>
      </c>
    </row>
    <row r="151" spans="1:15" x14ac:dyDescent="0.2">
      <c r="A151" s="391" t="s">
        <v>582</v>
      </c>
      <c r="B151" s="392" t="s">
        <v>551</v>
      </c>
      <c r="C151" s="392" t="s">
        <v>581</v>
      </c>
      <c r="D151" s="398">
        <v>0</v>
      </c>
      <c r="E151" s="395">
        <v>0</v>
      </c>
      <c r="F151" s="395">
        <v>0</v>
      </c>
      <c r="G151" s="395">
        <v>0</v>
      </c>
      <c r="H151" s="395">
        <v>0</v>
      </c>
      <c r="I151" s="395">
        <v>0</v>
      </c>
      <c r="J151" s="395">
        <v>0</v>
      </c>
      <c r="K151" s="395">
        <v>0</v>
      </c>
      <c r="L151" s="395">
        <v>0</v>
      </c>
      <c r="M151" s="395">
        <v>0</v>
      </c>
      <c r="N151" s="395">
        <v>0</v>
      </c>
      <c r="O151" s="396">
        <v>0</v>
      </c>
    </row>
    <row r="152" spans="1:15" x14ac:dyDescent="0.2">
      <c r="A152" s="391" t="s">
        <v>584</v>
      </c>
      <c r="B152" s="392" t="s">
        <v>551</v>
      </c>
      <c r="C152" s="392" t="s">
        <v>583</v>
      </c>
      <c r="D152" s="398">
        <v>0</v>
      </c>
      <c r="E152" s="395">
        <v>0</v>
      </c>
      <c r="F152" s="395">
        <v>0</v>
      </c>
      <c r="G152" s="395">
        <v>0</v>
      </c>
      <c r="H152" s="395">
        <v>0</v>
      </c>
      <c r="I152" s="395">
        <v>0</v>
      </c>
      <c r="J152" s="395">
        <v>0</v>
      </c>
      <c r="K152" s="395">
        <v>0</v>
      </c>
      <c r="L152" s="395">
        <v>0</v>
      </c>
      <c r="M152" s="395">
        <v>0</v>
      </c>
      <c r="N152" s="395">
        <v>0</v>
      </c>
      <c r="O152" s="396">
        <v>0</v>
      </c>
    </row>
    <row r="153" spans="1:15" x14ac:dyDescent="0.2">
      <c r="A153" s="391" t="s">
        <v>585</v>
      </c>
      <c r="B153" s="392" t="s">
        <v>551</v>
      </c>
      <c r="C153" s="392" t="s">
        <v>375</v>
      </c>
      <c r="D153" s="398">
        <v>0</v>
      </c>
      <c r="E153" s="395">
        <v>0</v>
      </c>
      <c r="F153" s="395">
        <v>0</v>
      </c>
      <c r="G153" s="395">
        <v>0</v>
      </c>
      <c r="H153" s="395">
        <v>0</v>
      </c>
      <c r="I153" s="395">
        <v>0</v>
      </c>
      <c r="J153" s="395">
        <v>0</v>
      </c>
      <c r="K153" s="395">
        <v>0</v>
      </c>
      <c r="L153" s="395">
        <v>0</v>
      </c>
      <c r="M153" s="395">
        <v>0</v>
      </c>
      <c r="N153" s="395">
        <v>0</v>
      </c>
      <c r="O153" s="396">
        <v>0</v>
      </c>
    </row>
    <row r="154" spans="1:15" x14ac:dyDescent="0.2">
      <c r="A154" s="391" t="s">
        <v>587</v>
      </c>
      <c r="B154" s="392" t="s">
        <v>551</v>
      </c>
      <c r="C154" s="392" t="s">
        <v>586</v>
      </c>
      <c r="D154" s="398">
        <v>0</v>
      </c>
      <c r="E154" s="395">
        <v>0</v>
      </c>
      <c r="F154" s="395">
        <v>0</v>
      </c>
      <c r="G154" s="395">
        <v>0</v>
      </c>
      <c r="H154" s="395">
        <v>0</v>
      </c>
      <c r="I154" s="395">
        <v>0</v>
      </c>
      <c r="J154" s="395">
        <v>0</v>
      </c>
      <c r="K154" s="395">
        <v>0</v>
      </c>
      <c r="L154" s="395">
        <v>0</v>
      </c>
      <c r="M154" s="395">
        <v>0</v>
      </c>
      <c r="N154" s="395">
        <v>0</v>
      </c>
      <c r="O154" s="396">
        <v>0</v>
      </c>
    </row>
    <row r="155" spans="1:15" x14ac:dyDescent="0.2">
      <c r="A155" s="391" t="s">
        <v>588</v>
      </c>
      <c r="B155" s="392" t="s">
        <v>551</v>
      </c>
      <c r="C155" s="392" t="s">
        <v>321</v>
      </c>
      <c r="D155" s="398">
        <v>0</v>
      </c>
      <c r="E155" s="395">
        <v>0</v>
      </c>
      <c r="F155" s="395">
        <v>0</v>
      </c>
      <c r="G155" s="395">
        <v>0</v>
      </c>
      <c r="H155" s="395">
        <v>0</v>
      </c>
      <c r="I155" s="395">
        <v>0</v>
      </c>
      <c r="J155" s="395">
        <v>0</v>
      </c>
      <c r="K155" s="395">
        <v>0</v>
      </c>
      <c r="L155" s="395">
        <v>0</v>
      </c>
      <c r="M155" s="395">
        <v>0</v>
      </c>
      <c r="N155" s="395">
        <v>0</v>
      </c>
      <c r="O155" s="396">
        <v>0</v>
      </c>
    </row>
    <row r="156" spans="1:15" x14ac:dyDescent="0.2">
      <c r="A156" s="391" t="s">
        <v>590</v>
      </c>
      <c r="B156" s="392" t="s">
        <v>551</v>
      </c>
      <c r="C156" s="392" t="s">
        <v>589</v>
      </c>
      <c r="D156" s="398">
        <v>0</v>
      </c>
      <c r="E156" s="395">
        <v>0</v>
      </c>
      <c r="F156" s="395">
        <v>0</v>
      </c>
      <c r="G156" s="395">
        <v>0</v>
      </c>
      <c r="H156" s="395">
        <v>0</v>
      </c>
      <c r="I156" s="395">
        <v>0</v>
      </c>
      <c r="J156" s="395">
        <v>0</v>
      </c>
      <c r="K156" s="395">
        <v>0</v>
      </c>
      <c r="L156" s="395">
        <v>0</v>
      </c>
      <c r="M156" s="395">
        <v>0</v>
      </c>
      <c r="N156" s="395">
        <v>0</v>
      </c>
      <c r="O156" s="396">
        <v>0</v>
      </c>
    </row>
    <row r="157" spans="1:15" x14ac:dyDescent="0.2">
      <c r="A157" s="391" t="s">
        <v>592</v>
      </c>
      <c r="B157" s="392" t="s">
        <v>551</v>
      </c>
      <c r="C157" s="392" t="s">
        <v>591</v>
      </c>
      <c r="D157" s="398">
        <v>0</v>
      </c>
      <c r="E157" s="395">
        <v>0</v>
      </c>
      <c r="F157" s="395">
        <v>0</v>
      </c>
      <c r="G157" s="395">
        <v>0</v>
      </c>
      <c r="H157" s="395">
        <v>0</v>
      </c>
      <c r="I157" s="395">
        <v>0</v>
      </c>
      <c r="J157" s="395">
        <v>0</v>
      </c>
      <c r="K157" s="395">
        <v>0</v>
      </c>
      <c r="L157" s="395">
        <v>0</v>
      </c>
      <c r="M157" s="395">
        <v>0</v>
      </c>
      <c r="N157" s="395">
        <v>0</v>
      </c>
      <c r="O157" s="396">
        <v>0</v>
      </c>
    </row>
    <row r="158" spans="1:15" x14ac:dyDescent="0.2">
      <c r="A158" s="391" t="s">
        <v>594</v>
      </c>
      <c r="B158" s="392" t="s">
        <v>551</v>
      </c>
      <c r="C158" s="392" t="s">
        <v>593</v>
      </c>
      <c r="D158" s="398">
        <v>0</v>
      </c>
      <c r="E158" s="395">
        <v>0</v>
      </c>
      <c r="F158" s="395">
        <v>0</v>
      </c>
      <c r="G158" s="395">
        <v>0</v>
      </c>
      <c r="H158" s="395">
        <v>0</v>
      </c>
      <c r="I158" s="395">
        <v>0</v>
      </c>
      <c r="J158" s="395">
        <v>0</v>
      </c>
      <c r="K158" s="395">
        <v>0</v>
      </c>
      <c r="L158" s="395">
        <v>0</v>
      </c>
      <c r="M158" s="395">
        <v>0</v>
      </c>
      <c r="N158" s="395">
        <v>0</v>
      </c>
      <c r="O158" s="396">
        <v>0</v>
      </c>
    </row>
    <row r="159" spans="1:15" x14ac:dyDescent="0.2">
      <c r="A159" s="391" t="s">
        <v>596</v>
      </c>
      <c r="B159" s="392" t="s">
        <v>551</v>
      </c>
      <c r="C159" s="392" t="s">
        <v>595</v>
      </c>
      <c r="D159" s="398">
        <v>0</v>
      </c>
      <c r="E159" s="395">
        <v>0</v>
      </c>
      <c r="F159" s="395">
        <v>0</v>
      </c>
      <c r="G159" s="395">
        <v>0</v>
      </c>
      <c r="H159" s="395">
        <v>0</v>
      </c>
      <c r="I159" s="395">
        <v>0</v>
      </c>
      <c r="J159" s="395">
        <v>0</v>
      </c>
      <c r="K159" s="395">
        <v>0</v>
      </c>
      <c r="L159" s="395">
        <v>0</v>
      </c>
      <c r="M159" s="395">
        <v>0</v>
      </c>
      <c r="N159" s="395">
        <v>0</v>
      </c>
      <c r="O159" s="396">
        <v>0</v>
      </c>
    </row>
    <row r="160" spans="1:15" x14ac:dyDescent="0.2">
      <c r="A160" s="391" t="s">
        <v>598</v>
      </c>
      <c r="B160" s="392" t="s">
        <v>551</v>
      </c>
      <c r="C160" s="392" t="s">
        <v>597</v>
      </c>
      <c r="D160" s="398">
        <v>0</v>
      </c>
      <c r="E160" s="395">
        <v>0</v>
      </c>
      <c r="F160" s="395">
        <v>0</v>
      </c>
      <c r="G160" s="395">
        <v>0</v>
      </c>
      <c r="H160" s="395">
        <v>0</v>
      </c>
      <c r="I160" s="395">
        <v>0</v>
      </c>
      <c r="J160" s="395">
        <v>0</v>
      </c>
      <c r="K160" s="395">
        <v>0</v>
      </c>
      <c r="L160" s="395">
        <v>0</v>
      </c>
      <c r="M160" s="395">
        <v>0</v>
      </c>
      <c r="N160" s="395">
        <v>0</v>
      </c>
      <c r="O160" s="396">
        <v>0</v>
      </c>
    </row>
    <row r="161" spans="1:15" x14ac:dyDescent="0.2">
      <c r="A161" s="391" t="s">
        <v>600</v>
      </c>
      <c r="B161" s="392" t="s">
        <v>551</v>
      </c>
      <c r="C161" s="392" t="s">
        <v>599</v>
      </c>
      <c r="D161" s="398">
        <v>0</v>
      </c>
      <c r="E161" s="395">
        <v>0</v>
      </c>
      <c r="F161" s="395">
        <v>0</v>
      </c>
      <c r="G161" s="395">
        <v>0</v>
      </c>
      <c r="H161" s="395">
        <v>0</v>
      </c>
      <c r="I161" s="395">
        <v>0</v>
      </c>
      <c r="J161" s="395">
        <v>0</v>
      </c>
      <c r="K161" s="395">
        <v>0</v>
      </c>
      <c r="L161" s="395">
        <v>0</v>
      </c>
      <c r="M161" s="395">
        <v>0</v>
      </c>
      <c r="N161" s="395">
        <v>0</v>
      </c>
      <c r="O161" s="396">
        <v>0</v>
      </c>
    </row>
    <row r="162" spans="1:15" x14ac:dyDescent="0.2">
      <c r="A162" s="391" t="s">
        <v>603</v>
      </c>
      <c r="B162" s="392" t="s">
        <v>601</v>
      </c>
      <c r="C162" s="392" t="s">
        <v>602</v>
      </c>
      <c r="D162" s="398">
        <v>0</v>
      </c>
      <c r="E162" s="395">
        <v>0</v>
      </c>
      <c r="F162" s="395">
        <v>0</v>
      </c>
      <c r="G162" s="395">
        <v>0</v>
      </c>
      <c r="H162" s="395">
        <v>0</v>
      </c>
      <c r="I162" s="395">
        <v>0</v>
      </c>
      <c r="J162" s="395">
        <v>0</v>
      </c>
      <c r="K162" s="395">
        <v>0</v>
      </c>
      <c r="L162" s="395">
        <v>0</v>
      </c>
      <c r="M162" s="395">
        <v>0</v>
      </c>
      <c r="N162" s="395">
        <v>0</v>
      </c>
      <c r="O162" s="396">
        <v>0</v>
      </c>
    </row>
    <row r="163" spans="1:15" x14ac:dyDescent="0.2">
      <c r="A163" s="391" t="s">
        <v>605</v>
      </c>
      <c r="B163" s="392" t="s">
        <v>601</v>
      </c>
      <c r="C163" s="392" t="s">
        <v>604</v>
      </c>
      <c r="D163" s="398">
        <v>0</v>
      </c>
      <c r="E163" s="395">
        <v>0</v>
      </c>
      <c r="F163" s="395">
        <v>0</v>
      </c>
      <c r="G163" s="395">
        <v>0</v>
      </c>
      <c r="H163" s="395">
        <v>0</v>
      </c>
      <c r="I163" s="395">
        <v>0</v>
      </c>
      <c r="J163" s="395">
        <v>0</v>
      </c>
      <c r="K163" s="395">
        <v>0</v>
      </c>
      <c r="L163" s="395">
        <v>0</v>
      </c>
      <c r="M163" s="395">
        <v>0</v>
      </c>
      <c r="N163" s="395">
        <v>0</v>
      </c>
      <c r="O163" s="396">
        <v>0</v>
      </c>
    </row>
    <row r="164" spans="1:15" x14ac:dyDescent="0.2">
      <c r="A164" s="391" t="s">
        <v>607</v>
      </c>
      <c r="B164" s="392" t="s">
        <v>601</v>
      </c>
      <c r="C164" s="392" t="s">
        <v>606</v>
      </c>
      <c r="D164" s="398">
        <v>0</v>
      </c>
      <c r="E164" s="395">
        <v>0</v>
      </c>
      <c r="F164" s="395">
        <v>0</v>
      </c>
      <c r="G164" s="395">
        <v>0</v>
      </c>
      <c r="H164" s="395">
        <v>0</v>
      </c>
      <c r="I164" s="395">
        <v>0</v>
      </c>
      <c r="J164" s="395">
        <v>0</v>
      </c>
      <c r="K164" s="395">
        <v>0</v>
      </c>
      <c r="L164" s="395">
        <v>0</v>
      </c>
      <c r="M164" s="395">
        <v>0</v>
      </c>
      <c r="N164" s="395">
        <v>0</v>
      </c>
      <c r="O164" s="396">
        <v>0</v>
      </c>
    </row>
    <row r="165" spans="1:15" x14ac:dyDescent="0.2">
      <c r="A165" s="391" t="s">
        <v>609</v>
      </c>
      <c r="B165" s="392" t="s">
        <v>601</v>
      </c>
      <c r="C165" s="392" t="s">
        <v>608</v>
      </c>
      <c r="D165" s="398">
        <v>0</v>
      </c>
      <c r="E165" s="395">
        <v>0</v>
      </c>
      <c r="F165" s="395">
        <v>0</v>
      </c>
      <c r="G165" s="395">
        <v>0</v>
      </c>
      <c r="H165" s="395">
        <v>0</v>
      </c>
      <c r="I165" s="395">
        <v>0</v>
      </c>
      <c r="J165" s="395">
        <v>0</v>
      </c>
      <c r="K165" s="395">
        <v>0</v>
      </c>
      <c r="L165" s="395">
        <v>0</v>
      </c>
      <c r="M165" s="395">
        <v>0</v>
      </c>
      <c r="N165" s="395">
        <v>0</v>
      </c>
      <c r="O165" s="396">
        <v>0</v>
      </c>
    </row>
    <row r="166" spans="1:15" x14ac:dyDescent="0.2">
      <c r="A166" s="391" t="s">
        <v>611</v>
      </c>
      <c r="B166" s="392" t="s">
        <v>601</v>
      </c>
      <c r="C166" s="392" t="s">
        <v>610</v>
      </c>
      <c r="D166" s="398">
        <v>0</v>
      </c>
      <c r="E166" s="395">
        <v>0</v>
      </c>
      <c r="F166" s="395">
        <v>0</v>
      </c>
      <c r="G166" s="395">
        <v>0</v>
      </c>
      <c r="H166" s="395">
        <v>0</v>
      </c>
      <c r="I166" s="395">
        <v>0</v>
      </c>
      <c r="J166" s="395">
        <v>0</v>
      </c>
      <c r="K166" s="395">
        <v>0</v>
      </c>
      <c r="L166" s="395">
        <v>0</v>
      </c>
      <c r="M166" s="395">
        <v>0</v>
      </c>
      <c r="N166" s="395">
        <v>0</v>
      </c>
      <c r="O166" s="396">
        <v>0</v>
      </c>
    </row>
    <row r="167" spans="1:15" x14ac:dyDescent="0.2">
      <c r="A167" s="391" t="s">
        <v>613</v>
      </c>
      <c r="B167" s="392" t="s">
        <v>601</v>
      </c>
      <c r="C167" s="392" t="s">
        <v>612</v>
      </c>
      <c r="D167" s="398">
        <v>0</v>
      </c>
      <c r="E167" s="395">
        <v>0</v>
      </c>
      <c r="F167" s="395">
        <v>0</v>
      </c>
      <c r="G167" s="395">
        <v>0</v>
      </c>
      <c r="H167" s="395">
        <v>0</v>
      </c>
      <c r="I167" s="395">
        <v>0</v>
      </c>
      <c r="J167" s="395">
        <v>0</v>
      </c>
      <c r="K167" s="395">
        <v>0</v>
      </c>
      <c r="L167" s="395">
        <v>0</v>
      </c>
      <c r="M167" s="395">
        <v>0</v>
      </c>
      <c r="N167" s="395">
        <v>0</v>
      </c>
      <c r="O167" s="396">
        <v>0</v>
      </c>
    </row>
    <row r="168" spans="1:15" x14ac:dyDescent="0.2">
      <c r="A168" s="391" t="s">
        <v>615</v>
      </c>
      <c r="B168" s="392" t="s">
        <v>601</v>
      </c>
      <c r="C168" s="392" t="s">
        <v>614</v>
      </c>
      <c r="D168" s="398">
        <v>0</v>
      </c>
      <c r="E168" s="395">
        <v>0</v>
      </c>
      <c r="F168" s="395">
        <v>0</v>
      </c>
      <c r="G168" s="395">
        <v>0</v>
      </c>
      <c r="H168" s="395">
        <v>0</v>
      </c>
      <c r="I168" s="395">
        <v>0</v>
      </c>
      <c r="J168" s="395">
        <v>0</v>
      </c>
      <c r="K168" s="395">
        <v>0</v>
      </c>
      <c r="L168" s="395">
        <v>0</v>
      </c>
      <c r="M168" s="395">
        <v>0</v>
      </c>
      <c r="N168" s="395">
        <v>0</v>
      </c>
      <c r="O168" s="396">
        <v>0</v>
      </c>
    </row>
    <row r="169" spans="1:15" x14ac:dyDescent="0.2">
      <c r="A169" s="391" t="s">
        <v>617</v>
      </c>
      <c r="B169" s="392" t="s">
        <v>601</v>
      </c>
      <c r="C169" s="392" t="s">
        <v>616</v>
      </c>
      <c r="D169" s="398">
        <v>0</v>
      </c>
      <c r="E169" s="395">
        <v>0</v>
      </c>
      <c r="F169" s="395">
        <v>0</v>
      </c>
      <c r="G169" s="395">
        <v>0</v>
      </c>
      <c r="H169" s="395">
        <v>0</v>
      </c>
      <c r="I169" s="395">
        <v>0</v>
      </c>
      <c r="J169" s="395">
        <v>0</v>
      </c>
      <c r="K169" s="395">
        <v>0</v>
      </c>
      <c r="L169" s="395">
        <v>0</v>
      </c>
      <c r="M169" s="395">
        <v>0</v>
      </c>
      <c r="N169" s="395">
        <v>0</v>
      </c>
      <c r="O169" s="396">
        <v>0</v>
      </c>
    </row>
    <row r="170" spans="1:15" x14ac:dyDescent="0.2">
      <c r="A170" s="391" t="s">
        <v>619</v>
      </c>
      <c r="B170" s="392" t="s">
        <v>601</v>
      </c>
      <c r="C170" s="392" t="s">
        <v>618</v>
      </c>
      <c r="D170" s="398">
        <v>0</v>
      </c>
      <c r="E170" s="395">
        <v>0</v>
      </c>
      <c r="F170" s="395">
        <v>0</v>
      </c>
      <c r="G170" s="395">
        <v>0</v>
      </c>
      <c r="H170" s="395">
        <v>0</v>
      </c>
      <c r="I170" s="395">
        <v>0</v>
      </c>
      <c r="J170" s="395">
        <v>0</v>
      </c>
      <c r="K170" s="395">
        <v>0</v>
      </c>
      <c r="L170" s="395">
        <v>0</v>
      </c>
      <c r="M170" s="395">
        <v>0</v>
      </c>
      <c r="N170" s="395">
        <v>0</v>
      </c>
      <c r="O170" s="396">
        <v>0</v>
      </c>
    </row>
    <row r="171" spans="1:15" x14ac:dyDescent="0.2">
      <c r="A171" s="391" t="s">
        <v>621</v>
      </c>
      <c r="B171" s="392" t="s">
        <v>601</v>
      </c>
      <c r="C171" s="392" t="s">
        <v>620</v>
      </c>
      <c r="D171" s="398">
        <v>0</v>
      </c>
      <c r="E171" s="395">
        <v>0</v>
      </c>
      <c r="F171" s="395">
        <v>0</v>
      </c>
      <c r="G171" s="395">
        <v>0</v>
      </c>
      <c r="H171" s="395">
        <v>0</v>
      </c>
      <c r="I171" s="395">
        <v>0</v>
      </c>
      <c r="J171" s="395">
        <v>0</v>
      </c>
      <c r="K171" s="395">
        <v>0</v>
      </c>
      <c r="L171" s="395">
        <v>0</v>
      </c>
      <c r="M171" s="395">
        <v>0</v>
      </c>
      <c r="N171" s="395">
        <v>0</v>
      </c>
      <c r="O171" s="396">
        <v>0</v>
      </c>
    </row>
    <row r="172" spans="1:15" x14ac:dyDescent="0.2">
      <c r="A172" s="391" t="s">
        <v>623</v>
      </c>
      <c r="B172" s="392" t="s">
        <v>601</v>
      </c>
      <c r="C172" s="392" t="s">
        <v>622</v>
      </c>
      <c r="D172" s="398">
        <v>0</v>
      </c>
      <c r="E172" s="395">
        <v>0</v>
      </c>
      <c r="F172" s="395">
        <v>0</v>
      </c>
      <c r="G172" s="395">
        <v>0</v>
      </c>
      <c r="H172" s="395">
        <v>0</v>
      </c>
      <c r="I172" s="395">
        <v>0</v>
      </c>
      <c r="J172" s="395">
        <v>0</v>
      </c>
      <c r="K172" s="395">
        <v>0</v>
      </c>
      <c r="L172" s="395">
        <v>0</v>
      </c>
      <c r="M172" s="395">
        <v>0</v>
      </c>
      <c r="N172" s="395">
        <v>0</v>
      </c>
      <c r="O172" s="396">
        <v>0</v>
      </c>
    </row>
    <row r="173" spans="1:15" x14ac:dyDescent="0.2">
      <c r="A173" s="391" t="s">
        <v>625</v>
      </c>
      <c r="B173" s="392" t="s">
        <v>601</v>
      </c>
      <c r="C173" s="392" t="s">
        <v>624</v>
      </c>
      <c r="D173" s="398">
        <v>0</v>
      </c>
      <c r="E173" s="395">
        <v>0</v>
      </c>
      <c r="F173" s="395">
        <v>0</v>
      </c>
      <c r="G173" s="395">
        <v>0</v>
      </c>
      <c r="H173" s="395">
        <v>0</v>
      </c>
      <c r="I173" s="395">
        <v>0</v>
      </c>
      <c r="J173" s="395">
        <v>0</v>
      </c>
      <c r="K173" s="395">
        <v>0</v>
      </c>
      <c r="L173" s="395">
        <v>0</v>
      </c>
      <c r="M173" s="395">
        <v>0</v>
      </c>
      <c r="N173" s="395">
        <v>0</v>
      </c>
      <c r="O173" s="396">
        <v>0</v>
      </c>
    </row>
    <row r="174" spans="1:15" x14ac:dyDescent="0.2">
      <c r="A174" s="391" t="s">
        <v>627</v>
      </c>
      <c r="B174" s="392" t="s">
        <v>601</v>
      </c>
      <c r="C174" s="392" t="s">
        <v>626</v>
      </c>
      <c r="D174" s="398">
        <v>0</v>
      </c>
      <c r="E174" s="395">
        <v>0</v>
      </c>
      <c r="F174" s="395">
        <v>0</v>
      </c>
      <c r="G174" s="395">
        <v>0</v>
      </c>
      <c r="H174" s="395">
        <v>0</v>
      </c>
      <c r="I174" s="395">
        <v>0</v>
      </c>
      <c r="J174" s="395">
        <v>0</v>
      </c>
      <c r="K174" s="395">
        <v>0</v>
      </c>
      <c r="L174" s="395">
        <v>0</v>
      </c>
      <c r="M174" s="395">
        <v>0</v>
      </c>
      <c r="N174" s="395">
        <v>0</v>
      </c>
      <c r="O174" s="396">
        <v>0</v>
      </c>
    </row>
    <row r="175" spans="1:15" x14ac:dyDescent="0.2">
      <c r="A175" s="391" t="s">
        <v>629</v>
      </c>
      <c r="B175" s="392" t="s">
        <v>601</v>
      </c>
      <c r="C175" s="392" t="s">
        <v>628</v>
      </c>
      <c r="D175" s="398">
        <v>0</v>
      </c>
      <c r="E175" s="395">
        <v>0</v>
      </c>
      <c r="F175" s="395">
        <v>0</v>
      </c>
      <c r="G175" s="395">
        <v>0</v>
      </c>
      <c r="H175" s="395">
        <v>0</v>
      </c>
      <c r="I175" s="395">
        <v>0</v>
      </c>
      <c r="J175" s="395">
        <v>0</v>
      </c>
      <c r="K175" s="395">
        <v>0</v>
      </c>
      <c r="L175" s="395">
        <v>0</v>
      </c>
      <c r="M175" s="395">
        <v>0</v>
      </c>
      <c r="N175" s="395">
        <v>0</v>
      </c>
      <c r="O175" s="396">
        <v>0</v>
      </c>
    </row>
    <row r="176" spans="1:15" x14ac:dyDescent="0.2">
      <c r="A176" s="391" t="s">
        <v>631</v>
      </c>
      <c r="B176" s="392" t="s">
        <v>601</v>
      </c>
      <c r="C176" s="392" t="s">
        <v>630</v>
      </c>
      <c r="D176" s="398">
        <v>0</v>
      </c>
      <c r="E176" s="395">
        <v>0</v>
      </c>
      <c r="F176" s="395">
        <v>0</v>
      </c>
      <c r="G176" s="395">
        <v>0</v>
      </c>
      <c r="H176" s="395">
        <v>0</v>
      </c>
      <c r="I176" s="395">
        <v>0</v>
      </c>
      <c r="J176" s="395">
        <v>0</v>
      </c>
      <c r="K176" s="395">
        <v>0</v>
      </c>
      <c r="L176" s="395">
        <v>0</v>
      </c>
      <c r="M176" s="395">
        <v>0</v>
      </c>
      <c r="N176" s="395">
        <v>0</v>
      </c>
      <c r="O176" s="396">
        <v>0</v>
      </c>
    </row>
    <row r="177" spans="1:15" x14ac:dyDescent="0.2">
      <c r="A177" s="391" t="s">
        <v>633</v>
      </c>
      <c r="B177" s="392" t="s">
        <v>601</v>
      </c>
      <c r="C177" s="392" t="s">
        <v>632</v>
      </c>
      <c r="D177" s="398">
        <v>0</v>
      </c>
      <c r="E177" s="395">
        <v>0</v>
      </c>
      <c r="F177" s="395">
        <v>0</v>
      </c>
      <c r="G177" s="395">
        <v>0</v>
      </c>
      <c r="H177" s="395">
        <v>0</v>
      </c>
      <c r="I177" s="395">
        <v>0</v>
      </c>
      <c r="J177" s="395">
        <v>0</v>
      </c>
      <c r="K177" s="395">
        <v>0</v>
      </c>
      <c r="L177" s="395">
        <v>0</v>
      </c>
      <c r="M177" s="395">
        <v>0</v>
      </c>
      <c r="N177" s="395">
        <v>0</v>
      </c>
      <c r="O177" s="396">
        <v>0</v>
      </c>
    </row>
    <row r="178" spans="1:15" x14ac:dyDescent="0.2">
      <c r="A178" s="391" t="s">
        <v>634</v>
      </c>
      <c r="B178" s="392" t="s">
        <v>601</v>
      </c>
      <c r="C178" s="392" t="s">
        <v>601</v>
      </c>
      <c r="D178" s="398">
        <v>0</v>
      </c>
      <c r="E178" s="395">
        <v>0</v>
      </c>
      <c r="F178" s="395">
        <v>0</v>
      </c>
      <c r="G178" s="395">
        <v>0</v>
      </c>
      <c r="H178" s="395">
        <v>0</v>
      </c>
      <c r="I178" s="395">
        <v>0</v>
      </c>
      <c r="J178" s="395">
        <v>0</v>
      </c>
      <c r="K178" s="395">
        <v>0</v>
      </c>
      <c r="L178" s="395">
        <v>0</v>
      </c>
      <c r="M178" s="395">
        <v>0</v>
      </c>
      <c r="N178" s="395">
        <v>0</v>
      </c>
      <c r="O178" s="396">
        <v>0</v>
      </c>
    </row>
    <row r="179" spans="1:15" x14ac:dyDescent="0.2">
      <c r="A179" s="391" t="s">
        <v>636</v>
      </c>
      <c r="B179" s="392" t="s">
        <v>601</v>
      </c>
      <c r="C179" s="392" t="s">
        <v>635</v>
      </c>
      <c r="D179" s="398">
        <v>0</v>
      </c>
      <c r="E179" s="395">
        <v>0</v>
      </c>
      <c r="F179" s="395">
        <v>0</v>
      </c>
      <c r="G179" s="395">
        <v>0</v>
      </c>
      <c r="H179" s="395">
        <v>0</v>
      </c>
      <c r="I179" s="395">
        <v>0</v>
      </c>
      <c r="J179" s="395">
        <v>0</v>
      </c>
      <c r="K179" s="395">
        <v>0</v>
      </c>
      <c r="L179" s="395">
        <v>0</v>
      </c>
      <c r="M179" s="395">
        <v>0</v>
      </c>
      <c r="N179" s="395">
        <v>0</v>
      </c>
      <c r="O179" s="396">
        <v>0</v>
      </c>
    </row>
    <row r="180" spans="1:15" x14ac:dyDescent="0.2">
      <c r="A180" s="391" t="s">
        <v>638</v>
      </c>
      <c r="B180" s="392" t="s">
        <v>601</v>
      </c>
      <c r="C180" s="392" t="s">
        <v>637</v>
      </c>
      <c r="D180" s="398">
        <v>0</v>
      </c>
      <c r="E180" s="395">
        <v>0</v>
      </c>
      <c r="F180" s="395">
        <v>0</v>
      </c>
      <c r="G180" s="395">
        <v>0</v>
      </c>
      <c r="H180" s="395">
        <v>0</v>
      </c>
      <c r="I180" s="395">
        <v>0</v>
      </c>
      <c r="J180" s="395">
        <v>0</v>
      </c>
      <c r="K180" s="395">
        <v>0</v>
      </c>
      <c r="L180" s="395">
        <v>0</v>
      </c>
      <c r="M180" s="395">
        <v>0</v>
      </c>
      <c r="N180" s="395">
        <v>0</v>
      </c>
      <c r="O180" s="396">
        <v>0</v>
      </c>
    </row>
    <row r="181" spans="1:15" x14ac:dyDescent="0.2">
      <c r="A181" s="391" t="s">
        <v>640</v>
      </c>
      <c r="B181" s="392" t="s">
        <v>601</v>
      </c>
      <c r="C181" s="392" t="s">
        <v>639</v>
      </c>
      <c r="D181" s="398">
        <v>0</v>
      </c>
      <c r="E181" s="395">
        <v>0</v>
      </c>
      <c r="F181" s="395">
        <v>0</v>
      </c>
      <c r="G181" s="395">
        <v>0</v>
      </c>
      <c r="H181" s="395">
        <v>0</v>
      </c>
      <c r="I181" s="395">
        <v>0</v>
      </c>
      <c r="J181" s="395">
        <v>0</v>
      </c>
      <c r="K181" s="395">
        <v>0</v>
      </c>
      <c r="L181" s="395">
        <v>0</v>
      </c>
      <c r="M181" s="395">
        <v>0</v>
      </c>
      <c r="N181" s="395">
        <v>0</v>
      </c>
      <c r="O181" s="396">
        <v>0</v>
      </c>
    </row>
    <row r="182" spans="1:15" x14ac:dyDescent="0.2">
      <c r="A182" s="391" t="s">
        <v>643</v>
      </c>
      <c r="B182" s="392" t="s">
        <v>641</v>
      </c>
      <c r="C182" s="392" t="s">
        <v>642</v>
      </c>
      <c r="D182" s="398">
        <v>0</v>
      </c>
      <c r="E182" s="395">
        <v>0</v>
      </c>
      <c r="F182" s="395">
        <v>0</v>
      </c>
      <c r="G182" s="395">
        <v>0</v>
      </c>
      <c r="H182" s="395">
        <v>0</v>
      </c>
      <c r="I182" s="395">
        <v>0</v>
      </c>
      <c r="J182" s="395">
        <v>0</v>
      </c>
      <c r="K182" s="395">
        <v>0</v>
      </c>
      <c r="L182" s="395">
        <v>0</v>
      </c>
      <c r="M182" s="395">
        <v>0</v>
      </c>
      <c r="N182" s="395">
        <v>0</v>
      </c>
      <c r="O182" s="396">
        <v>0</v>
      </c>
    </row>
    <row r="183" spans="1:15" x14ac:dyDescent="0.2">
      <c r="A183" s="391" t="s">
        <v>645</v>
      </c>
      <c r="B183" s="392" t="s">
        <v>641</v>
      </c>
      <c r="C183" s="392" t="s">
        <v>644</v>
      </c>
      <c r="D183" s="398">
        <v>0</v>
      </c>
      <c r="E183" s="395">
        <v>0</v>
      </c>
      <c r="F183" s="395">
        <v>0</v>
      </c>
      <c r="G183" s="395">
        <v>0</v>
      </c>
      <c r="H183" s="395">
        <v>0</v>
      </c>
      <c r="I183" s="395">
        <v>0</v>
      </c>
      <c r="J183" s="395">
        <v>0</v>
      </c>
      <c r="K183" s="395">
        <v>0</v>
      </c>
      <c r="L183" s="395">
        <v>0</v>
      </c>
      <c r="M183" s="395">
        <v>0</v>
      </c>
      <c r="N183" s="395">
        <v>0</v>
      </c>
      <c r="O183" s="396">
        <v>0</v>
      </c>
    </row>
    <row r="184" spans="1:15" x14ac:dyDescent="0.2">
      <c r="A184" s="391" t="s">
        <v>647</v>
      </c>
      <c r="B184" s="392" t="s">
        <v>641</v>
      </c>
      <c r="C184" s="392" t="s">
        <v>646</v>
      </c>
      <c r="D184" s="398">
        <v>0</v>
      </c>
      <c r="E184" s="395">
        <v>0</v>
      </c>
      <c r="F184" s="395">
        <v>0</v>
      </c>
      <c r="G184" s="395">
        <v>0</v>
      </c>
      <c r="H184" s="395">
        <v>0</v>
      </c>
      <c r="I184" s="395">
        <v>0</v>
      </c>
      <c r="J184" s="395">
        <v>0</v>
      </c>
      <c r="K184" s="395">
        <v>0</v>
      </c>
      <c r="L184" s="395">
        <v>0</v>
      </c>
      <c r="M184" s="395">
        <v>0</v>
      </c>
      <c r="N184" s="395">
        <v>0</v>
      </c>
      <c r="O184" s="396">
        <v>0</v>
      </c>
    </row>
    <row r="185" spans="1:15" x14ac:dyDescent="0.2">
      <c r="A185" s="391" t="s">
        <v>649</v>
      </c>
      <c r="B185" s="392" t="s">
        <v>641</v>
      </c>
      <c r="C185" s="392" t="s">
        <v>648</v>
      </c>
      <c r="D185" s="398">
        <v>0</v>
      </c>
      <c r="E185" s="395">
        <v>0</v>
      </c>
      <c r="F185" s="395">
        <v>0</v>
      </c>
      <c r="G185" s="395">
        <v>0</v>
      </c>
      <c r="H185" s="395">
        <v>0</v>
      </c>
      <c r="I185" s="395">
        <v>0</v>
      </c>
      <c r="J185" s="395">
        <v>0</v>
      </c>
      <c r="K185" s="395">
        <v>0</v>
      </c>
      <c r="L185" s="395">
        <v>0</v>
      </c>
      <c r="M185" s="395">
        <v>0</v>
      </c>
      <c r="N185" s="395">
        <v>0</v>
      </c>
      <c r="O185" s="396">
        <v>0</v>
      </c>
    </row>
    <row r="186" spans="1:15" x14ac:dyDescent="0.2">
      <c r="A186" s="391" t="s">
        <v>651</v>
      </c>
      <c r="B186" s="392" t="s">
        <v>641</v>
      </c>
      <c r="C186" s="392" t="s">
        <v>650</v>
      </c>
      <c r="D186" s="398">
        <v>0</v>
      </c>
      <c r="E186" s="395">
        <v>0</v>
      </c>
      <c r="F186" s="395">
        <v>0</v>
      </c>
      <c r="G186" s="395">
        <v>0</v>
      </c>
      <c r="H186" s="395">
        <v>0</v>
      </c>
      <c r="I186" s="395">
        <v>0</v>
      </c>
      <c r="J186" s="395">
        <v>0</v>
      </c>
      <c r="K186" s="395">
        <v>0</v>
      </c>
      <c r="L186" s="395">
        <v>0</v>
      </c>
      <c r="M186" s="395">
        <v>0</v>
      </c>
      <c r="N186" s="395">
        <v>0</v>
      </c>
      <c r="O186" s="396">
        <v>0</v>
      </c>
    </row>
    <row r="187" spans="1:15" x14ac:dyDescent="0.2">
      <c r="A187" s="391" t="s">
        <v>653</v>
      </c>
      <c r="B187" s="392" t="s">
        <v>641</v>
      </c>
      <c r="C187" s="392" t="s">
        <v>652</v>
      </c>
      <c r="D187" s="398">
        <v>0</v>
      </c>
      <c r="E187" s="395">
        <v>0</v>
      </c>
      <c r="F187" s="395">
        <v>0</v>
      </c>
      <c r="G187" s="395">
        <v>0</v>
      </c>
      <c r="H187" s="395">
        <v>0</v>
      </c>
      <c r="I187" s="395">
        <v>0</v>
      </c>
      <c r="J187" s="395">
        <v>0</v>
      </c>
      <c r="K187" s="395">
        <v>0</v>
      </c>
      <c r="L187" s="395">
        <v>0</v>
      </c>
      <c r="M187" s="395">
        <v>0</v>
      </c>
      <c r="N187" s="395">
        <v>0</v>
      </c>
      <c r="O187" s="396">
        <v>0</v>
      </c>
    </row>
    <row r="188" spans="1:15" x14ac:dyDescent="0.2">
      <c r="A188" s="391" t="s">
        <v>655</v>
      </c>
      <c r="B188" s="392" t="s">
        <v>641</v>
      </c>
      <c r="C188" s="392" t="s">
        <v>654</v>
      </c>
      <c r="D188" s="398">
        <v>0</v>
      </c>
      <c r="E188" s="395">
        <v>0</v>
      </c>
      <c r="F188" s="395">
        <v>0</v>
      </c>
      <c r="G188" s="395">
        <v>0</v>
      </c>
      <c r="H188" s="395">
        <v>0</v>
      </c>
      <c r="I188" s="395">
        <v>0</v>
      </c>
      <c r="J188" s="395">
        <v>0</v>
      </c>
      <c r="K188" s="395">
        <v>0</v>
      </c>
      <c r="L188" s="395">
        <v>0</v>
      </c>
      <c r="M188" s="395">
        <v>0</v>
      </c>
      <c r="N188" s="395">
        <v>0</v>
      </c>
      <c r="O188" s="396">
        <v>0</v>
      </c>
    </row>
    <row r="189" spans="1:15" x14ac:dyDescent="0.2">
      <c r="A189" s="391" t="s">
        <v>657</v>
      </c>
      <c r="B189" s="392" t="s">
        <v>641</v>
      </c>
      <c r="C189" s="392" t="s">
        <v>656</v>
      </c>
      <c r="D189" s="398">
        <v>0</v>
      </c>
      <c r="E189" s="395">
        <v>0</v>
      </c>
      <c r="F189" s="395">
        <v>0</v>
      </c>
      <c r="G189" s="395">
        <v>0</v>
      </c>
      <c r="H189" s="395">
        <v>0</v>
      </c>
      <c r="I189" s="395">
        <v>0</v>
      </c>
      <c r="J189" s="395">
        <v>0</v>
      </c>
      <c r="K189" s="395">
        <v>0</v>
      </c>
      <c r="L189" s="395">
        <v>0</v>
      </c>
      <c r="M189" s="395">
        <v>0</v>
      </c>
      <c r="N189" s="395">
        <v>0</v>
      </c>
      <c r="O189" s="396">
        <v>0</v>
      </c>
    </row>
    <row r="190" spans="1:15" x14ac:dyDescent="0.2">
      <c r="A190" s="391" t="s">
        <v>659</v>
      </c>
      <c r="B190" s="392" t="s">
        <v>641</v>
      </c>
      <c r="C190" s="392" t="s">
        <v>658</v>
      </c>
      <c r="D190" s="398">
        <v>0</v>
      </c>
      <c r="E190" s="395">
        <v>0</v>
      </c>
      <c r="F190" s="395">
        <v>0</v>
      </c>
      <c r="G190" s="395">
        <v>0</v>
      </c>
      <c r="H190" s="395">
        <v>0</v>
      </c>
      <c r="I190" s="395">
        <v>0</v>
      </c>
      <c r="J190" s="395">
        <v>0</v>
      </c>
      <c r="K190" s="395">
        <v>0</v>
      </c>
      <c r="L190" s="395">
        <v>0</v>
      </c>
      <c r="M190" s="395">
        <v>0</v>
      </c>
      <c r="N190" s="395">
        <v>0</v>
      </c>
      <c r="O190" s="396">
        <v>0</v>
      </c>
    </row>
    <row r="191" spans="1:15" x14ac:dyDescent="0.2">
      <c r="A191" s="391" t="s">
        <v>661</v>
      </c>
      <c r="B191" s="392" t="s">
        <v>641</v>
      </c>
      <c r="C191" s="392" t="s">
        <v>660</v>
      </c>
      <c r="D191" s="398">
        <v>0</v>
      </c>
      <c r="E191" s="395">
        <v>0</v>
      </c>
      <c r="F191" s="395">
        <v>0</v>
      </c>
      <c r="G191" s="395">
        <v>0</v>
      </c>
      <c r="H191" s="395">
        <v>0</v>
      </c>
      <c r="I191" s="395">
        <v>0</v>
      </c>
      <c r="J191" s="395">
        <v>0</v>
      </c>
      <c r="K191" s="395">
        <v>0</v>
      </c>
      <c r="L191" s="395">
        <v>0</v>
      </c>
      <c r="M191" s="395">
        <v>0</v>
      </c>
      <c r="N191" s="395">
        <v>0</v>
      </c>
      <c r="O191" s="396">
        <v>0</v>
      </c>
    </row>
    <row r="192" spans="1:15" x14ac:dyDescent="0.2">
      <c r="A192" s="391" t="s">
        <v>663</v>
      </c>
      <c r="B192" s="392" t="s">
        <v>641</v>
      </c>
      <c r="C192" s="392" t="s">
        <v>662</v>
      </c>
      <c r="D192" s="398">
        <v>0</v>
      </c>
      <c r="E192" s="395">
        <v>0</v>
      </c>
      <c r="F192" s="395">
        <v>0</v>
      </c>
      <c r="G192" s="395">
        <v>0</v>
      </c>
      <c r="H192" s="395">
        <v>0</v>
      </c>
      <c r="I192" s="395">
        <v>0</v>
      </c>
      <c r="J192" s="395">
        <v>0</v>
      </c>
      <c r="K192" s="395">
        <v>0</v>
      </c>
      <c r="L192" s="395">
        <v>0</v>
      </c>
      <c r="M192" s="395">
        <v>0</v>
      </c>
      <c r="N192" s="395">
        <v>0</v>
      </c>
      <c r="O192" s="396">
        <v>0</v>
      </c>
    </row>
    <row r="193" spans="1:15" x14ac:dyDescent="0.2">
      <c r="A193" s="391" t="s">
        <v>665</v>
      </c>
      <c r="B193" s="392" t="s">
        <v>641</v>
      </c>
      <c r="C193" s="392" t="s">
        <v>664</v>
      </c>
      <c r="D193" s="398">
        <v>0</v>
      </c>
      <c r="E193" s="395">
        <v>0</v>
      </c>
      <c r="F193" s="395">
        <v>0</v>
      </c>
      <c r="G193" s="395">
        <v>0</v>
      </c>
      <c r="H193" s="395">
        <v>0</v>
      </c>
      <c r="I193" s="395">
        <v>0</v>
      </c>
      <c r="J193" s="395">
        <v>0</v>
      </c>
      <c r="K193" s="395">
        <v>0</v>
      </c>
      <c r="L193" s="395">
        <v>0</v>
      </c>
      <c r="M193" s="395">
        <v>0</v>
      </c>
      <c r="N193" s="395">
        <v>0</v>
      </c>
      <c r="O193" s="396">
        <v>0</v>
      </c>
    </row>
    <row r="194" spans="1:15" x14ac:dyDescent="0.2">
      <c r="A194" s="391" t="s">
        <v>667</v>
      </c>
      <c r="B194" s="392" t="s">
        <v>641</v>
      </c>
      <c r="C194" s="392" t="s">
        <v>666</v>
      </c>
      <c r="D194" s="398">
        <v>0</v>
      </c>
      <c r="E194" s="395">
        <v>0</v>
      </c>
      <c r="F194" s="395">
        <v>0</v>
      </c>
      <c r="G194" s="395">
        <v>0</v>
      </c>
      <c r="H194" s="395">
        <v>0</v>
      </c>
      <c r="I194" s="395">
        <v>0</v>
      </c>
      <c r="J194" s="395">
        <v>0</v>
      </c>
      <c r="K194" s="395">
        <v>0</v>
      </c>
      <c r="L194" s="395">
        <v>0</v>
      </c>
      <c r="M194" s="395">
        <v>0</v>
      </c>
      <c r="N194" s="395">
        <v>0</v>
      </c>
      <c r="O194" s="396">
        <v>0</v>
      </c>
    </row>
    <row r="195" spans="1:15" x14ac:dyDescent="0.2">
      <c r="A195" s="391" t="s">
        <v>669</v>
      </c>
      <c r="B195" s="392" t="s">
        <v>641</v>
      </c>
      <c r="C195" s="392" t="s">
        <v>668</v>
      </c>
      <c r="D195" s="398">
        <v>0</v>
      </c>
      <c r="E195" s="395">
        <v>0</v>
      </c>
      <c r="F195" s="395">
        <v>0</v>
      </c>
      <c r="G195" s="395">
        <v>0</v>
      </c>
      <c r="H195" s="395">
        <v>0</v>
      </c>
      <c r="I195" s="395">
        <v>0</v>
      </c>
      <c r="J195" s="395">
        <v>0</v>
      </c>
      <c r="K195" s="395">
        <v>0</v>
      </c>
      <c r="L195" s="395">
        <v>0</v>
      </c>
      <c r="M195" s="395">
        <v>0</v>
      </c>
      <c r="N195" s="395">
        <v>0</v>
      </c>
      <c r="O195" s="396">
        <v>0</v>
      </c>
    </row>
    <row r="196" spans="1:15" x14ac:dyDescent="0.2">
      <c r="A196" s="391" t="s">
        <v>670</v>
      </c>
      <c r="B196" s="392" t="s">
        <v>641</v>
      </c>
      <c r="C196" s="392" t="s">
        <v>641</v>
      </c>
      <c r="D196" s="398">
        <v>0</v>
      </c>
      <c r="E196" s="395">
        <v>0</v>
      </c>
      <c r="F196" s="395">
        <v>0</v>
      </c>
      <c r="G196" s="395">
        <v>0</v>
      </c>
      <c r="H196" s="395">
        <v>0</v>
      </c>
      <c r="I196" s="395">
        <v>0</v>
      </c>
      <c r="J196" s="395">
        <v>0</v>
      </c>
      <c r="K196" s="395">
        <v>0</v>
      </c>
      <c r="L196" s="395">
        <v>0</v>
      </c>
      <c r="M196" s="395">
        <v>0</v>
      </c>
      <c r="N196" s="395">
        <v>0</v>
      </c>
      <c r="O196" s="396">
        <v>0</v>
      </c>
    </row>
    <row r="197" spans="1:15" x14ac:dyDescent="0.2">
      <c r="A197" s="391" t="s">
        <v>672</v>
      </c>
      <c r="B197" s="392" t="s">
        <v>641</v>
      </c>
      <c r="C197" s="392" t="s">
        <v>671</v>
      </c>
      <c r="D197" s="398">
        <v>0</v>
      </c>
      <c r="E197" s="395">
        <v>0</v>
      </c>
      <c r="F197" s="395">
        <v>0</v>
      </c>
      <c r="G197" s="395">
        <v>0</v>
      </c>
      <c r="H197" s="395">
        <v>0</v>
      </c>
      <c r="I197" s="395">
        <v>0</v>
      </c>
      <c r="J197" s="395">
        <v>0</v>
      </c>
      <c r="K197" s="395">
        <v>0</v>
      </c>
      <c r="L197" s="395">
        <v>0</v>
      </c>
      <c r="M197" s="395">
        <v>0</v>
      </c>
      <c r="N197" s="395">
        <v>0</v>
      </c>
      <c r="O197" s="396">
        <v>0</v>
      </c>
    </row>
    <row r="198" spans="1:15" x14ac:dyDescent="0.2">
      <c r="A198" s="391" t="s">
        <v>674</v>
      </c>
      <c r="B198" s="392" t="s">
        <v>641</v>
      </c>
      <c r="C198" s="392" t="s">
        <v>673</v>
      </c>
      <c r="D198" s="398">
        <v>0</v>
      </c>
      <c r="E198" s="395">
        <v>0</v>
      </c>
      <c r="F198" s="395">
        <v>0</v>
      </c>
      <c r="G198" s="395">
        <v>0</v>
      </c>
      <c r="H198" s="395">
        <v>0</v>
      </c>
      <c r="I198" s="395">
        <v>0</v>
      </c>
      <c r="J198" s="395">
        <v>0</v>
      </c>
      <c r="K198" s="395">
        <v>0</v>
      </c>
      <c r="L198" s="395">
        <v>0</v>
      </c>
      <c r="M198" s="395">
        <v>0</v>
      </c>
      <c r="N198" s="395">
        <v>0</v>
      </c>
      <c r="O198" s="396">
        <v>0</v>
      </c>
    </row>
    <row r="199" spans="1:15" x14ac:dyDescent="0.2">
      <c r="A199" s="391" t="s">
        <v>676</v>
      </c>
      <c r="B199" s="392" t="s">
        <v>641</v>
      </c>
      <c r="C199" s="392" t="s">
        <v>675</v>
      </c>
      <c r="D199" s="398">
        <v>0</v>
      </c>
      <c r="E199" s="395">
        <v>0</v>
      </c>
      <c r="F199" s="395">
        <v>0</v>
      </c>
      <c r="G199" s="395">
        <v>0</v>
      </c>
      <c r="H199" s="395">
        <v>0</v>
      </c>
      <c r="I199" s="395">
        <v>0</v>
      </c>
      <c r="J199" s="395">
        <v>0</v>
      </c>
      <c r="K199" s="395">
        <v>0</v>
      </c>
      <c r="L199" s="395">
        <v>0</v>
      </c>
      <c r="M199" s="395">
        <v>0</v>
      </c>
      <c r="N199" s="395">
        <v>0</v>
      </c>
      <c r="O199" s="396">
        <v>0</v>
      </c>
    </row>
    <row r="200" spans="1:15" x14ac:dyDescent="0.2">
      <c r="A200" s="391" t="s">
        <v>678</v>
      </c>
      <c r="B200" s="392" t="s">
        <v>641</v>
      </c>
      <c r="C200" s="392" t="s">
        <v>677</v>
      </c>
      <c r="D200" s="398">
        <v>0</v>
      </c>
      <c r="E200" s="395">
        <v>0</v>
      </c>
      <c r="F200" s="395">
        <v>0</v>
      </c>
      <c r="G200" s="395">
        <v>0</v>
      </c>
      <c r="H200" s="395">
        <v>0</v>
      </c>
      <c r="I200" s="395">
        <v>0</v>
      </c>
      <c r="J200" s="395">
        <v>0</v>
      </c>
      <c r="K200" s="395">
        <v>0</v>
      </c>
      <c r="L200" s="395">
        <v>0</v>
      </c>
      <c r="M200" s="395">
        <v>0</v>
      </c>
      <c r="N200" s="395">
        <v>0</v>
      </c>
      <c r="O200" s="396">
        <v>0</v>
      </c>
    </row>
    <row r="201" spans="1:15" x14ac:dyDescent="0.2">
      <c r="A201" s="391" t="s">
        <v>681</v>
      </c>
      <c r="B201" s="392" t="s">
        <v>679</v>
      </c>
      <c r="C201" s="392" t="s">
        <v>680</v>
      </c>
      <c r="D201" s="398">
        <v>0</v>
      </c>
      <c r="E201" s="395">
        <v>0</v>
      </c>
      <c r="F201" s="395">
        <v>0</v>
      </c>
      <c r="G201" s="395">
        <v>0</v>
      </c>
      <c r="H201" s="395">
        <v>0</v>
      </c>
      <c r="I201" s="395">
        <v>0</v>
      </c>
      <c r="J201" s="395">
        <v>0</v>
      </c>
      <c r="K201" s="395">
        <v>0</v>
      </c>
      <c r="L201" s="395">
        <v>0</v>
      </c>
      <c r="M201" s="395">
        <v>0</v>
      </c>
      <c r="N201" s="395">
        <v>0</v>
      </c>
      <c r="O201" s="396">
        <v>0</v>
      </c>
    </row>
    <row r="202" spans="1:15" x14ac:dyDescent="0.2">
      <c r="A202" s="391" t="s">
        <v>683</v>
      </c>
      <c r="B202" s="392" t="s">
        <v>679</v>
      </c>
      <c r="C202" s="392" t="s">
        <v>682</v>
      </c>
      <c r="D202" s="398">
        <v>0</v>
      </c>
      <c r="E202" s="395">
        <v>0</v>
      </c>
      <c r="F202" s="395">
        <v>0</v>
      </c>
      <c r="G202" s="395">
        <v>0</v>
      </c>
      <c r="H202" s="395">
        <v>0</v>
      </c>
      <c r="I202" s="395">
        <v>0</v>
      </c>
      <c r="J202" s="395">
        <v>0</v>
      </c>
      <c r="K202" s="395">
        <v>0</v>
      </c>
      <c r="L202" s="395">
        <v>0</v>
      </c>
      <c r="M202" s="395">
        <v>0</v>
      </c>
      <c r="N202" s="395">
        <v>0</v>
      </c>
      <c r="O202" s="396">
        <v>0</v>
      </c>
    </row>
    <row r="203" spans="1:15" x14ac:dyDescent="0.2">
      <c r="A203" s="391" t="s">
        <v>685</v>
      </c>
      <c r="B203" s="392" t="s">
        <v>679</v>
      </c>
      <c r="C203" s="392" t="s">
        <v>684</v>
      </c>
      <c r="D203" s="398">
        <v>0</v>
      </c>
      <c r="E203" s="395">
        <v>0</v>
      </c>
      <c r="F203" s="395">
        <v>0</v>
      </c>
      <c r="G203" s="395">
        <v>0</v>
      </c>
      <c r="H203" s="395">
        <v>0</v>
      </c>
      <c r="I203" s="395">
        <v>0</v>
      </c>
      <c r="J203" s="395">
        <v>0</v>
      </c>
      <c r="K203" s="395">
        <v>0</v>
      </c>
      <c r="L203" s="395">
        <v>0</v>
      </c>
      <c r="M203" s="395">
        <v>0</v>
      </c>
      <c r="N203" s="395">
        <v>0</v>
      </c>
      <c r="O203" s="396">
        <v>0</v>
      </c>
    </row>
    <row r="204" spans="1:15" x14ac:dyDescent="0.2">
      <c r="A204" s="391" t="s">
        <v>687</v>
      </c>
      <c r="B204" s="392" t="s">
        <v>679</v>
      </c>
      <c r="C204" s="392" t="s">
        <v>686</v>
      </c>
      <c r="D204" s="398">
        <v>0</v>
      </c>
      <c r="E204" s="395">
        <v>0</v>
      </c>
      <c r="F204" s="395">
        <v>0</v>
      </c>
      <c r="G204" s="395">
        <v>0</v>
      </c>
      <c r="H204" s="395">
        <v>0</v>
      </c>
      <c r="I204" s="395">
        <v>0</v>
      </c>
      <c r="J204" s="395">
        <v>0</v>
      </c>
      <c r="K204" s="395">
        <v>0</v>
      </c>
      <c r="L204" s="395">
        <v>0</v>
      </c>
      <c r="M204" s="395">
        <v>0</v>
      </c>
      <c r="N204" s="395">
        <v>0</v>
      </c>
      <c r="O204" s="396">
        <v>0</v>
      </c>
    </row>
    <row r="205" spans="1:15" x14ac:dyDescent="0.2">
      <c r="A205" s="391" t="s">
        <v>689</v>
      </c>
      <c r="B205" s="392" t="s">
        <v>679</v>
      </c>
      <c r="C205" s="392" t="s">
        <v>688</v>
      </c>
      <c r="D205" s="398">
        <v>0</v>
      </c>
      <c r="E205" s="395">
        <v>0</v>
      </c>
      <c r="F205" s="395">
        <v>0</v>
      </c>
      <c r="G205" s="395">
        <v>0</v>
      </c>
      <c r="H205" s="395">
        <v>0</v>
      </c>
      <c r="I205" s="395">
        <v>0</v>
      </c>
      <c r="J205" s="395">
        <v>0</v>
      </c>
      <c r="K205" s="395">
        <v>0</v>
      </c>
      <c r="L205" s="395">
        <v>0</v>
      </c>
      <c r="M205" s="395">
        <v>0</v>
      </c>
      <c r="N205" s="395">
        <v>0</v>
      </c>
      <c r="O205" s="396">
        <v>0</v>
      </c>
    </row>
    <row r="206" spans="1:15" x14ac:dyDescent="0.2">
      <c r="A206" s="391" t="s">
        <v>690</v>
      </c>
      <c r="B206" s="392" t="s">
        <v>679</v>
      </c>
      <c r="C206" s="392" t="s">
        <v>302</v>
      </c>
      <c r="D206" s="398">
        <v>0</v>
      </c>
      <c r="E206" s="395">
        <v>0</v>
      </c>
      <c r="F206" s="395">
        <v>0</v>
      </c>
      <c r="G206" s="395">
        <v>0</v>
      </c>
      <c r="H206" s="395">
        <v>0</v>
      </c>
      <c r="I206" s="395">
        <v>0</v>
      </c>
      <c r="J206" s="395">
        <v>0</v>
      </c>
      <c r="K206" s="395">
        <v>0</v>
      </c>
      <c r="L206" s="395">
        <v>0</v>
      </c>
      <c r="M206" s="395">
        <v>0</v>
      </c>
      <c r="N206" s="395">
        <v>0</v>
      </c>
      <c r="O206" s="396">
        <v>0</v>
      </c>
    </row>
    <row r="207" spans="1:15" x14ac:dyDescent="0.2">
      <c r="A207" s="391" t="s">
        <v>692</v>
      </c>
      <c r="B207" s="392" t="s">
        <v>679</v>
      </c>
      <c r="C207" s="392" t="s">
        <v>691</v>
      </c>
      <c r="D207" s="398">
        <v>0</v>
      </c>
      <c r="E207" s="395">
        <v>0</v>
      </c>
      <c r="F207" s="395">
        <v>0</v>
      </c>
      <c r="G207" s="395">
        <v>0</v>
      </c>
      <c r="H207" s="395">
        <v>0</v>
      </c>
      <c r="I207" s="395">
        <v>0</v>
      </c>
      <c r="J207" s="395">
        <v>0</v>
      </c>
      <c r="K207" s="395">
        <v>0</v>
      </c>
      <c r="L207" s="395">
        <v>0</v>
      </c>
      <c r="M207" s="395">
        <v>0</v>
      </c>
      <c r="N207" s="395">
        <v>0</v>
      </c>
      <c r="O207" s="396">
        <v>0</v>
      </c>
    </row>
    <row r="208" spans="1:15" x14ac:dyDescent="0.2">
      <c r="A208" s="391" t="s">
        <v>693</v>
      </c>
      <c r="B208" s="392" t="s">
        <v>679</v>
      </c>
      <c r="C208" s="392" t="s">
        <v>679</v>
      </c>
      <c r="D208" s="398">
        <v>0</v>
      </c>
      <c r="E208" s="395">
        <v>0</v>
      </c>
      <c r="F208" s="395">
        <v>0</v>
      </c>
      <c r="G208" s="395">
        <v>0</v>
      </c>
      <c r="H208" s="395">
        <v>0</v>
      </c>
      <c r="I208" s="395">
        <v>0</v>
      </c>
      <c r="J208" s="395">
        <v>0</v>
      </c>
      <c r="K208" s="395">
        <v>0</v>
      </c>
      <c r="L208" s="395">
        <v>0</v>
      </c>
      <c r="M208" s="395">
        <v>0</v>
      </c>
      <c r="N208" s="395">
        <v>0</v>
      </c>
      <c r="O208" s="396">
        <v>0</v>
      </c>
    </row>
    <row r="209" spans="1:15" x14ac:dyDescent="0.2">
      <c r="A209" s="391" t="s">
        <v>695</v>
      </c>
      <c r="B209" s="392" t="s">
        <v>679</v>
      </c>
      <c r="C209" s="392" t="s">
        <v>694</v>
      </c>
      <c r="D209" s="398">
        <v>0</v>
      </c>
      <c r="E209" s="395">
        <v>0</v>
      </c>
      <c r="F209" s="395">
        <v>0</v>
      </c>
      <c r="G209" s="395">
        <v>0</v>
      </c>
      <c r="H209" s="395">
        <v>0</v>
      </c>
      <c r="I209" s="395">
        <v>0</v>
      </c>
      <c r="J209" s="395">
        <v>0</v>
      </c>
      <c r="K209" s="395">
        <v>0</v>
      </c>
      <c r="L209" s="395">
        <v>0</v>
      </c>
      <c r="M209" s="395">
        <v>0</v>
      </c>
      <c r="N209" s="395">
        <v>0</v>
      </c>
      <c r="O209" s="396">
        <v>0</v>
      </c>
    </row>
    <row r="210" spans="1:15" x14ac:dyDescent="0.2">
      <c r="A210" s="391" t="s">
        <v>697</v>
      </c>
      <c r="B210" s="392" t="s">
        <v>679</v>
      </c>
      <c r="C210" s="392" t="s">
        <v>696</v>
      </c>
      <c r="D210" s="398">
        <v>0</v>
      </c>
      <c r="E210" s="395">
        <v>0</v>
      </c>
      <c r="F210" s="395">
        <v>0</v>
      </c>
      <c r="G210" s="395">
        <v>0</v>
      </c>
      <c r="H210" s="395">
        <v>0</v>
      </c>
      <c r="I210" s="395">
        <v>0</v>
      </c>
      <c r="J210" s="395">
        <v>0</v>
      </c>
      <c r="K210" s="395">
        <v>0</v>
      </c>
      <c r="L210" s="395">
        <v>0</v>
      </c>
      <c r="M210" s="395">
        <v>0</v>
      </c>
      <c r="N210" s="395">
        <v>0</v>
      </c>
      <c r="O210" s="396">
        <v>0</v>
      </c>
    </row>
    <row r="211" spans="1:15" x14ac:dyDescent="0.2">
      <c r="A211" s="391" t="s">
        <v>699</v>
      </c>
      <c r="B211" s="392" t="s">
        <v>679</v>
      </c>
      <c r="C211" s="392" t="s">
        <v>698</v>
      </c>
      <c r="D211" s="398">
        <v>0</v>
      </c>
      <c r="E211" s="395">
        <v>0</v>
      </c>
      <c r="F211" s="395">
        <v>0</v>
      </c>
      <c r="G211" s="395">
        <v>0</v>
      </c>
      <c r="H211" s="395">
        <v>0</v>
      </c>
      <c r="I211" s="395">
        <v>0</v>
      </c>
      <c r="J211" s="395">
        <v>0</v>
      </c>
      <c r="K211" s="395">
        <v>0</v>
      </c>
      <c r="L211" s="395">
        <v>0</v>
      </c>
      <c r="M211" s="395">
        <v>0</v>
      </c>
      <c r="N211" s="395">
        <v>0</v>
      </c>
      <c r="O211" s="396">
        <v>0</v>
      </c>
    </row>
    <row r="212" spans="1:15" x14ac:dyDescent="0.2">
      <c r="A212" s="391" t="s">
        <v>701</v>
      </c>
      <c r="B212" s="392" t="s">
        <v>679</v>
      </c>
      <c r="C212" s="392" t="s">
        <v>700</v>
      </c>
      <c r="D212" s="398">
        <v>0</v>
      </c>
      <c r="E212" s="395">
        <v>0</v>
      </c>
      <c r="F212" s="395">
        <v>0</v>
      </c>
      <c r="G212" s="395">
        <v>0</v>
      </c>
      <c r="H212" s="395">
        <v>0</v>
      </c>
      <c r="I212" s="395">
        <v>0</v>
      </c>
      <c r="J212" s="395">
        <v>0</v>
      </c>
      <c r="K212" s="395">
        <v>0</v>
      </c>
      <c r="L212" s="395">
        <v>0</v>
      </c>
      <c r="M212" s="395">
        <v>0</v>
      </c>
      <c r="N212" s="395">
        <v>0</v>
      </c>
      <c r="O212" s="396">
        <v>0</v>
      </c>
    </row>
    <row r="213" spans="1:15" x14ac:dyDescent="0.2">
      <c r="A213" s="391" t="s">
        <v>703</v>
      </c>
      <c r="B213" s="392" t="s">
        <v>679</v>
      </c>
      <c r="C213" s="392" t="s">
        <v>702</v>
      </c>
      <c r="D213" s="398">
        <v>0</v>
      </c>
      <c r="E213" s="395">
        <v>0</v>
      </c>
      <c r="F213" s="395">
        <v>0</v>
      </c>
      <c r="G213" s="395">
        <v>0</v>
      </c>
      <c r="H213" s="395">
        <v>0</v>
      </c>
      <c r="I213" s="395">
        <v>0</v>
      </c>
      <c r="J213" s="395">
        <v>0</v>
      </c>
      <c r="K213" s="395">
        <v>0</v>
      </c>
      <c r="L213" s="395">
        <v>0</v>
      </c>
      <c r="M213" s="395">
        <v>0</v>
      </c>
      <c r="N213" s="395">
        <v>0</v>
      </c>
      <c r="O213" s="396">
        <v>0</v>
      </c>
    </row>
    <row r="214" spans="1:15" x14ac:dyDescent="0.2">
      <c r="A214" s="391" t="s">
        <v>706</v>
      </c>
      <c r="B214" s="392" t="s">
        <v>704</v>
      </c>
      <c r="C214" s="392" t="s">
        <v>705</v>
      </c>
      <c r="D214" s="398">
        <v>0</v>
      </c>
      <c r="E214" s="395">
        <v>0</v>
      </c>
      <c r="F214" s="395">
        <v>0</v>
      </c>
      <c r="G214" s="395">
        <v>0</v>
      </c>
      <c r="H214" s="395">
        <v>0</v>
      </c>
      <c r="I214" s="395">
        <v>0</v>
      </c>
      <c r="J214" s="395">
        <v>0</v>
      </c>
      <c r="K214" s="395">
        <v>0</v>
      </c>
      <c r="L214" s="395">
        <v>0</v>
      </c>
      <c r="M214" s="395">
        <v>0</v>
      </c>
      <c r="N214" s="395">
        <v>0</v>
      </c>
      <c r="O214" s="396">
        <v>0</v>
      </c>
    </row>
    <row r="215" spans="1:15" x14ac:dyDescent="0.2">
      <c r="A215" s="391" t="s">
        <v>708</v>
      </c>
      <c r="B215" s="392" t="s">
        <v>704</v>
      </c>
      <c r="C215" s="392" t="s">
        <v>707</v>
      </c>
      <c r="D215" s="398">
        <v>0</v>
      </c>
      <c r="E215" s="395">
        <v>0</v>
      </c>
      <c r="F215" s="395">
        <v>0</v>
      </c>
      <c r="G215" s="395">
        <v>0</v>
      </c>
      <c r="H215" s="395">
        <v>0</v>
      </c>
      <c r="I215" s="395">
        <v>0</v>
      </c>
      <c r="J215" s="395">
        <v>0</v>
      </c>
      <c r="K215" s="395">
        <v>0</v>
      </c>
      <c r="L215" s="395">
        <v>0</v>
      </c>
      <c r="M215" s="395">
        <v>0</v>
      </c>
      <c r="N215" s="395">
        <v>0</v>
      </c>
      <c r="O215" s="396">
        <v>0</v>
      </c>
    </row>
    <row r="216" spans="1:15" x14ac:dyDescent="0.2">
      <c r="A216" s="391" t="s">
        <v>710</v>
      </c>
      <c r="B216" s="392" t="s">
        <v>704</v>
      </c>
      <c r="C216" s="392" t="s">
        <v>709</v>
      </c>
      <c r="D216" s="398">
        <v>0</v>
      </c>
      <c r="E216" s="395">
        <v>0</v>
      </c>
      <c r="F216" s="395">
        <v>0</v>
      </c>
      <c r="G216" s="395">
        <v>0</v>
      </c>
      <c r="H216" s="395">
        <v>0</v>
      </c>
      <c r="I216" s="395">
        <v>0</v>
      </c>
      <c r="J216" s="395">
        <v>0</v>
      </c>
      <c r="K216" s="395">
        <v>0</v>
      </c>
      <c r="L216" s="395">
        <v>0</v>
      </c>
      <c r="M216" s="395">
        <v>0</v>
      </c>
      <c r="N216" s="395">
        <v>0</v>
      </c>
      <c r="O216" s="396">
        <v>0</v>
      </c>
    </row>
    <row r="217" spans="1:15" x14ac:dyDescent="0.2">
      <c r="A217" s="391" t="s">
        <v>712</v>
      </c>
      <c r="B217" s="392" t="s">
        <v>704</v>
      </c>
      <c r="C217" s="392" t="s">
        <v>711</v>
      </c>
      <c r="D217" s="398">
        <v>0</v>
      </c>
      <c r="E217" s="395">
        <v>0</v>
      </c>
      <c r="F217" s="395">
        <v>0</v>
      </c>
      <c r="G217" s="395">
        <v>0</v>
      </c>
      <c r="H217" s="395">
        <v>0</v>
      </c>
      <c r="I217" s="395">
        <v>0</v>
      </c>
      <c r="J217" s="395">
        <v>0</v>
      </c>
      <c r="K217" s="395">
        <v>0</v>
      </c>
      <c r="L217" s="395">
        <v>0</v>
      </c>
      <c r="M217" s="395">
        <v>0</v>
      </c>
      <c r="N217" s="395">
        <v>0</v>
      </c>
      <c r="O217" s="396">
        <v>0</v>
      </c>
    </row>
    <row r="218" spans="1:15" x14ac:dyDescent="0.2">
      <c r="A218" s="391" t="s">
        <v>714</v>
      </c>
      <c r="B218" s="392" t="s">
        <v>704</v>
      </c>
      <c r="C218" s="392" t="s">
        <v>713</v>
      </c>
      <c r="D218" s="398">
        <v>0</v>
      </c>
      <c r="E218" s="395">
        <v>0</v>
      </c>
      <c r="F218" s="395">
        <v>0</v>
      </c>
      <c r="G218" s="395">
        <v>0</v>
      </c>
      <c r="H218" s="395">
        <v>0</v>
      </c>
      <c r="I218" s="395">
        <v>0</v>
      </c>
      <c r="J218" s="395">
        <v>0</v>
      </c>
      <c r="K218" s="395">
        <v>0</v>
      </c>
      <c r="L218" s="395">
        <v>0</v>
      </c>
      <c r="M218" s="395">
        <v>0</v>
      </c>
      <c r="N218" s="395">
        <v>0</v>
      </c>
      <c r="O218" s="396">
        <v>0</v>
      </c>
    </row>
    <row r="219" spans="1:15" x14ac:dyDescent="0.2">
      <c r="A219" s="391" t="s">
        <v>716</v>
      </c>
      <c r="B219" s="392" t="s">
        <v>704</v>
      </c>
      <c r="C219" s="392" t="s">
        <v>715</v>
      </c>
      <c r="D219" s="398">
        <v>0</v>
      </c>
      <c r="E219" s="395">
        <v>0</v>
      </c>
      <c r="F219" s="395">
        <v>0</v>
      </c>
      <c r="G219" s="395">
        <v>0</v>
      </c>
      <c r="H219" s="395">
        <v>0</v>
      </c>
      <c r="I219" s="395">
        <v>0</v>
      </c>
      <c r="J219" s="395">
        <v>0</v>
      </c>
      <c r="K219" s="395">
        <v>0</v>
      </c>
      <c r="L219" s="395">
        <v>0</v>
      </c>
      <c r="M219" s="395">
        <v>0</v>
      </c>
      <c r="N219" s="395">
        <v>0</v>
      </c>
      <c r="O219" s="396">
        <v>0</v>
      </c>
    </row>
    <row r="220" spans="1:15" x14ac:dyDescent="0.2">
      <c r="A220" s="391" t="s">
        <v>718</v>
      </c>
      <c r="B220" s="392" t="s">
        <v>704</v>
      </c>
      <c r="C220" s="392" t="s">
        <v>717</v>
      </c>
      <c r="D220" s="398">
        <v>0</v>
      </c>
      <c r="E220" s="395">
        <v>0</v>
      </c>
      <c r="F220" s="395">
        <v>0</v>
      </c>
      <c r="G220" s="395">
        <v>0</v>
      </c>
      <c r="H220" s="395">
        <v>0</v>
      </c>
      <c r="I220" s="395">
        <v>0</v>
      </c>
      <c r="J220" s="395">
        <v>0</v>
      </c>
      <c r="K220" s="395">
        <v>0</v>
      </c>
      <c r="L220" s="395">
        <v>0</v>
      </c>
      <c r="M220" s="395">
        <v>0</v>
      </c>
      <c r="N220" s="395">
        <v>0</v>
      </c>
      <c r="O220" s="396">
        <v>0</v>
      </c>
    </row>
    <row r="221" spans="1:15" x14ac:dyDescent="0.2">
      <c r="A221" s="391" t="s">
        <v>720</v>
      </c>
      <c r="B221" s="392" t="s">
        <v>704</v>
      </c>
      <c r="C221" s="392" t="s">
        <v>719</v>
      </c>
      <c r="D221" s="398">
        <v>0</v>
      </c>
      <c r="E221" s="395">
        <v>0</v>
      </c>
      <c r="F221" s="395">
        <v>0</v>
      </c>
      <c r="G221" s="395">
        <v>0</v>
      </c>
      <c r="H221" s="395">
        <v>0</v>
      </c>
      <c r="I221" s="395">
        <v>0</v>
      </c>
      <c r="J221" s="395">
        <v>0</v>
      </c>
      <c r="K221" s="395">
        <v>0</v>
      </c>
      <c r="L221" s="395">
        <v>0</v>
      </c>
      <c r="M221" s="395">
        <v>0</v>
      </c>
      <c r="N221" s="395">
        <v>0</v>
      </c>
      <c r="O221" s="396">
        <v>0</v>
      </c>
    </row>
    <row r="222" spans="1:15" x14ac:dyDescent="0.2">
      <c r="A222" s="391" t="s">
        <v>722</v>
      </c>
      <c r="B222" s="392" t="s">
        <v>704</v>
      </c>
      <c r="C222" s="392" t="s">
        <v>721</v>
      </c>
      <c r="D222" s="398">
        <v>0</v>
      </c>
      <c r="E222" s="395">
        <v>0</v>
      </c>
      <c r="F222" s="395">
        <v>0</v>
      </c>
      <c r="G222" s="395">
        <v>0</v>
      </c>
      <c r="H222" s="395">
        <v>0</v>
      </c>
      <c r="I222" s="395">
        <v>0</v>
      </c>
      <c r="J222" s="395">
        <v>0</v>
      </c>
      <c r="K222" s="395">
        <v>0</v>
      </c>
      <c r="L222" s="395">
        <v>0</v>
      </c>
      <c r="M222" s="395">
        <v>0</v>
      </c>
      <c r="N222" s="395">
        <v>0</v>
      </c>
      <c r="O222" s="396">
        <v>0</v>
      </c>
    </row>
    <row r="223" spans="1:15" x14ac:dyDescent="0.2">
      <c r="A223" s="391" t="s">
        <v>723</v>
      </c>
      <c r="B223" s="392" t="s">
        <v>704</v>
      </c>
      <c r="C223" s="392" t="s">
        <v>704</v>
      </c>
      <c r="D223" s="398">
        <v>0</v>
      </c>
      <c r="E223" s="395">
        <v>0</v>
      </c>
      <c r="F223" s="395">
        <v>0</v>
      </c>
      <c r="G223" s="395">
        <v>0</v>
      </c>
      <c r="H223" s="395">
        <v>0</v>
      </c>
      <c r="I223" s="395">
        <v>0</v>
      </c>
      <c r="J223" s="395">
        <v>0</v>
      </c>
      <c r="K223" s="395">
        <v>0</v>
      </c>
      <c r="L223" s="395">
        <v>0</v>
      </c>
      <c r="M223" s="395">
        <v>0</v>
      </c>
      <c r="N223" s="395">
        <v>0</v>
      </c>
      <c r="O223" s="396">
        <v>0</v>
      </c>
    </row>
    <row r="224" spans="1:15" x14ac:dyDescent="0.2">
      <c r="A224" s="391" t="s">
        <v>725</v>
      </c>
      <c r="B224" s="392" t="s">
        <v>704</v>
      </c>
      <c r="C224" s="392" t="s">
        <v>724</v>
      </c>
      <c r="D224" s="398">
        <v>0</v>
      </c>
      <c r="E224" s="395">
        <v>0</v>
      </c>
      <c r="F224" s="395">
        <v>0</v>
      </c>
      <c r="G224" s="395">
        <v>0</v>
      </c>
      <c r="H224" s="395">
        <v>0</v>
      </c>
      <c r="I224" s="395">
        <v>0</v>
      </c>
      <c r="J224" s="395">
        <v>0</v>
      </c>
      <c r="K224" s="395">
        <v>0</v>
      </c>
      <c r="L224" s="395">
        <v>0</v>
      </c>
      <c r="M224" s="395">
        <v>0</v>
      </c>
      <c r="N224" s="395">
        <v>0</v>
      </c>
      <c r="O224" s="396">
        <v>0</v>
      </c>
    </row>
    <row r="225" spans="1:15" x14ac:dyDescent="0.2">
      <c r="A225" s="391" t="s">
        <v>727</v>
      </c>
      <c r="B225" s="392" t="s">
        <v>704</v>
      </c>
      <c r="C225" s="392" t="s">
        <v>726</v>
      </c>
      <c r="D225" s="398">
        <v>0</v>
      </c>
      <c r="E225" s="395">
        <v>0</v>
      </c>
      <c r="F225" s="395">
        <v>0</v>
      </c>
      <c r="G225" s="395">
        <v>0</v>
      </c>
      <c r="H225" s="395">
        <v>0</v>
      </c>
      <c r="I225" s="395">
        <v>0</v>
      </c>
      <c r="J225" s="395">
        <v>0</v>
      </c>
      <c r="K225" s="395">
        <v>0</v>
      </c>
      <c r="L225" s="395">
        <v>0</v>
      </c>
      <c r="M225" s="395">
        <v>0</v>
      </c>
      <c r="N225" s="395">
        <v>0</v>
      </c>
      <c r="O225" s="396">
        <v>0</v>
      </c>
    </row>
    <row r="226" spans="1:15" x14ac:dyDescent="0.2">
      <c r="A226" s="391" t="s">
        <v>729</v>
      </c>
      <c r="B226" s="392" t="s">
        <v>704</v>
      </c>
      <c r="C226" s="392" t="s">
        <v>728</v>
      </c>
      <c r="D226" s="398">
        <v>0</v>
      </c>
      <c r="E226" s="395">
        <v>0</v>
      </c>
      <c r="F226" s="395">
        <v>0</v>
      </c>
      <c r="G226" s="395">
        <v>0</v>
      </c>
      <c r="H226" s="395">
        <v>0</v>
      </c>
      <c r="I226" s="395">
        <v>0</v>
      </c>
      <c r="J226" s="395">
        <v>0</v>
      </c>
      <c r="K226" s="395">
        <v>0</v>
      </c>
      <c r="L226" s="395">
        <v>0</v>
      </c>
      <c r="M226" s="395">
        <v>0</v>
      </c>
      <c r="N226" s="395">
        <v>0</v>
      </c>
      <c r="O226" s="396">
        <v>0</v>
      </c>
    </row>
    <row r="227" spans="1:15" x14ac:dyDescent="0.2">
      <c r="A227" s="391" t="s">
        <v>732</v>
      </c>
      <c r="B227" s="392" t="s">
        <v>730</v>
      </c>
      <c r="C227" s="392" t="s">
        <v>731</v>
      </c>
      <c r="D227" s="398">
        <v>0</v>
      </c>
      <c r="E227" s="395">
        <v>0</v>
      </c>
      <c r="F227" s="395">
        <v>0</v>
      </c>
      <c r="G227" s="395">
        <v>0</v>
      </c>
      <c r="H227" s="395">
        <v>0</v>
      </c>
      <c r="I227" s="395">
        <v>0</v>
      </c>
      <c r="J227" s="395">
        <v>0</v>
      </c>
      <c r="K227" s="395">
        <v>0</v>
      </c>
      <c r="L227" s="395">
        <v>0</v>
      </c>
      <c r="M227" s="395">
        <v>0</v>
      </c>
      <c r="N227" s="395">
        <v>0</v>
      </c>
      <c r="O227" s="396">
        <v>0</v>
      </c>
    </row>
    <row r="228" spans="1:15" x14ac:dyDescent="0.2">
      <c r="A228" s="391" t="s">
        <v>734</v>
      </c>
      <c r="B228" s="392" t="s">
        <v>730</v>
      </c>
      <c r="C228" s="392" t="s">
        <v>733</v>
      </c>
      <c r="D228" s="398">
        <v>0</v>
      </c>
      <c r="E228" s="395">
        <v>0</v>
      </c>
      <c r="F228" s="395">
        <v>0</v>
      </c>
      <c r="G228" s="395">
        <v>0</v>
      </c>
      <c r="H228" s="395">
        <v>0</v>
      </c>
      <c r="I228" s="395">
        <v>0</v>
      </c>
      <c r="J228" s="395">
        <v>0</v>
      </c>
      <c r="K228" s="395">
        <v>0</v>
      </c>
      <c r="L228" s="395">
        <v>0</v>
      </c>
      <c r="M228" s="395">
        <v>0</v>
      </c>
      <c r="N228" s="395">
        <v>0</v>
      </c>
      <c r="O228" s="396">
        <v>0</v>
      </c>
    </row>
    <row r="229" spans="1:15" x14ac:dyDescent="0.2">
      <c r="A229" s="391" t="s">
        <v>736</v>
      </c>
      <c r="B229" s="392" t="s">
        <v>730</v>
      </c>
      <c r="C229" s="392" t="s">
        <v>735</v>
      </c>
      <c r="D229" s="398">
        <v>0</v>
      </c>
      <c r="E229" s="395">
        <v>0</v>
      </c>
      <c r="F229" s="395">
        <v>0</v>
      </c>
      <c r="G229" s="395">
        <v>0</v>
      </c>
      <c r="H229" s="395">
        <v>0</v>
      </c>
      <c r="I229" s="395">
        <v>0</v>
      </c>
      <c r="J229" s="395">
        <v>0</v>
      </c>
      <c r="K229" s="395">
        <v>0</v>
      </c>
      <c r="L229" s="395">
        <v>0</v>
      </c>
      <c r="M229" s="395">
        <v>0</v>
      </c>
      <c r="N229" s="395">
        <v>0</v>
      </c>
      <c r="O229" s="396">
        <v>0</v>
      </c>
    </row>
    <row r="230" spans="1:15" x14ac:dyDescent="0.2">
      <c r="A230" s="391" t="s">
        <v>738</v>
      </c>
      <c r="B230" s="392" t="s">
        <v>730</v>
      </c>
      <c r="C230" s="392" t="s">
        <v>737</v>
      </c>
      <c r="D230" s="398">
        <v>0</v>
      </c>
      <c r="E230" s="395">
        <v>0</v>
      </c>
      <c r="F230" s="395">
        <v>0</v>
      </c>
      <c r="G230" s="395">
        <v>0</v>
      </c>
      <c r="H230" s="395">
        <v>0</v>
      </c>
      <c r="I230" s="395">
        <v>0</v>
      </c>
      <c r="J230" s="395">
        <v>0</v>
      </c>
      <c r="K230" s="395">
        <v>0</v>
      </c>
      <c r="L230" s="395">
        <v>0</v>
      </c>
      <c r="M230" s="395">
        <v>0</v>
      </c>
      <c r="N230" s="395">
        <v>0</v>
      </c>
      <c r="O230" s="396">
        <v>0</v>
      </c>
    </row>
    <row r="231" spans="1:15" x14ac:dyDescent="0.2">
      <c r="A231" s="391" t="s">
        <v>740</v>
      </c>
      <c r="B231" s="392" t="s">
        <v>730</v>
      </c>
      <c r="C231" s="392" t="s">
        <v>739</v>
      </c>
      <c r="D231" s="398">
        <v>0</v>
      </c>
      <c r="E231" s="395">
        <v>0</v>
      </c>
      <c r="F231" s="395">
        <v>0</v>
      </c>
      <c r="G231" s="395">
        <v>0</v>
      </c>
      <c r="H231" s="395">
        <v>0</v>
      </c>
      <c r="I231" s="395">
        <v>0</v>
      </c>
      <c r="J231" s="395">
        <v>0</v>
      </c>
      <c r="K231" s="395">
        <v>0</v>
      </c>
      <c r="L231" s="395">
        <v>0</v>
      </c>
      <c r="M231" s="395">
        <v>0</v>
      </c>
      <c r="N231" s="395">
        <v>0</v>
      </c>
      <c r="O231" s="396">
        <v>0</v>
      </c>
    </row>
    <row r="232" spans="1:15" x14ac:dyDescent="0.2">
      <c r="A232" s="391" t="s">
        <v>742</v>
      </c>
      <c r="B232" s="392" t="s">
        <v>730</v>
      </c>
      <c r="C232" s="392" t="s">
        <v>741</v>
      </c>
      <c r="D232" s="398">
        <v>0</v>
      </c>
      <c r="E232" s="395">
        <v>0</v>
      </c>
      <c r="F232" s="395">
        <v>0</v>
      </c>
      <c r="G232" s="395">
        <v>0</v>
      </c>
      <c r="H232" s="395">
        <v>0</v>
      </c>
      <c r="I232" s="395">
        <v>0</v>
      </c>
      <c r="J232" s="395">
        <v>0</v>
      </c>
      <c r="K232" s="395">
        <v>0</v>
      </c>
      <c r="L232" s="395">
        <v>0</v>
      </c>
      <c r="M232" s="395">
        <v>0</v>
      </c>
      <c r="N232" s="395">
        <v>0</v>
      </c>
      <c r="O232" s="396">
        <v>0</v>
      </c>
    </row>
    <row r="233" spans="1:15" x14ac:dyDescent="0.2">
      <c r="A233" s="391" t="s">
        <v>744</v>
      </c>
      <c r="B233" s="392" t="s">
        <v>730</v>
      </c>
      <c r="C233" s="392" t="s">
        <v>743</v>
      </c>
      <c r="D233" s="398">
        <v>0</v>
      </c>
      <c r="E233" s="395">
        <v>0</v>
      </c>
      <c r="F233" s="395">
        <v>0</v>
      </c>
      <c r="G233" s="395">
        <v>0</v>
      </c>
      <c r="H233" s="395">
        <v>0</v>
      </c>
      <c r="I233" s="395">
        <v>0</v>
      </c>
      <c r="J233" s="395">
        <v>0</v>
      </c>
      <c r="K233" s="395">
        <v>0</v>
      </c>
      <c r="L233" s="395">
        <v>0</v>
      </c>
      <c r="M233" s="395">
        <v>0</v>
      </c>
      <c r="N233" s="395">
        <v>0</v>
      </c>
      <c r="O233" s="396">
        <v>0</v>
      </c>
    </row>
    <row r="234" spans="1:15" x14ac:dyDescent="0.2">
      <c r="A234" s="391" t="s">
        <v>746</v>
      </c>
      <c r="B234" s="392" t="s">
        <v>730</v>
      </c>
      <c r="C234" s="392" t="s">
        <v>745</v>
      </c>
      <c r="D234" s="398">
        <v>0</v>
      </c>
      <c r="E234" s="395">
        <v>0</v>
      </c>
      <c r="F234" s="395">
        <v>0</v>
      </c>
      <c r="G234" s="395">
        <v>0</v>
      </c>
      <c r="H234" s="395">
        <v>0</v>
      </c>
      <c r="I234" s="395">
        <v>0</v>
      </c>
      <c r="J234" s="395">
        <v>0</v>
      </c>
      <c r="K234" s="395">
        <v>0</v>
      </c>
      <c r="L234" s="395">
        <v>0</v>
      </c>
      <c r="M234" s="395">
        <v>0</v>
      </c>
      <c r="N234" s="395">
        <v>0</v>
      </c>
      <c r="O234" s="396">
        <v>0</v>
      </c>
    </row>
    <row r="235" spans="1:15" x14ac:dyDescent="0.2">
      <c r="A235" s="391" t="s">
        <v>748</v>
      </c>
      <c r="B235" s="392" t="s">
        <v>730</v>
      </c>
      <c r="C235" s="392" t="s">
        <v>747</v>
      </c>
      <c r="D235" s="398">
        <v>0</v>
      </c>
      <c r="E235" s="395">
        <v>0</v>
      </c>
      <c r="F235" s="395">
        <v>0</v>
      </c>
      <c r="G235" s="395">
        <v>0</v>
      </c>
      <c r="H235" s="395">
        <v>0</v>
      </c>
      <c r="I235" s="395">
        <v>0</v>
      </c>
      <c r="J235" s="395">
        <v>0</v>
      </c>
      <c r="K235" s="395">
        <v>0</v>
      </c>
      <c r="L235" s="395">
        <v>0</v>
      </c>
      <c r="M235" s="395">
        <v>0</v>
      </c>
      <c r="N235" s="395">
        <v>0</v>
      </c>
      <c r="O235" s="396">
        <v>0</v>
      </c>
    </row>
    <row r="236" spans="1:15" x14ac:dyDescent="0.2">
      <c r="A236" s="391" t="s">
        <v>750</v>
      </c>
      <c r="B236" s="392" t="s">
        <v>730</v>
      </c>
      <c r="C236" s="392" t="s">
        <v>749</v>
      </c>
      <c r="D236" s="398">
        <v>0</v>
      </c>
      <c r="E236" s="395">
        <v>0</v>
      </c>
      <c r="F236" s="395">
        <v>0</v>
      </c>
      <c r="G236" s="395">
        <v>0</v>
      </c>
      <c r="H236" s="395">
        <v>0</v>
      </c>
      <c r="I236" s="395">
        <v>0</v>
      </c>
      <c r="J236" s="395">
        <v>0</v>
      </c>
      <c r="K236" s="395">
        <v>0</v>
      </c>
      <c r="L236" s="395">
        <v>0</v>
      </c>
      <c r="M236" s="395">
        <v>0</v>
      </c>
      <c r="N236" s="395">
        <v>0</v>
      </c>
      <c r="O236" s="396">
        <v>0</v>
      </c>
    </row>
    <row r="237" spans="1:15" x14ac:dyDescent="0.2">
      <c r="A237" s="391" t="s">
        <v>752</v>
      </c>
      <c r="B237" s="392" t="s">
        <v>730</v>
      </c>
      <c r="C237" s="392" t="s">
        <v>751</v>
      </c>
      <c r="D237" s="398">
        <v>0</v>
      </c>
      <c r="E237" s="395">
        <v>0</v>
      </c>
      <c r="F237" s="395">
        <v>0</v>
      </c>
      <c r="G237" s="395">
        <v>0</v>
      </c>
      <c r="H237" s="395">
        <v>0</v>
      </c>
      <c r="I237" s="395">
        <v>0</v>
      </c>
      <c r="J237" s="395">
        <v>0</v>
      </c>
      <c r="K237" s="395">
        <v>0</v>
      </c>
      <c r="L237" s="395">
        <v>0</v>
      </c>
      <c r="M237" s="395">
        <v>0</v>
      </c>
      <c r="N237" s="395">
        <v>0</v>
      </c>
      <c r="O237" s="396">
        <v>0</v>
      </c>
    </row>
    <row r="238" spans="1:15" x14ac:dyDescent="0.2">
      <c r="A238" s="391" t="s">
        <v>754</v>
      </c>
      <c r="B238" s="392" t="s">
        <v>730</v>
      </c>
      <c r="C238" s="392" t="s">
        <v>753</v>
      </c>
      <c r="D238" s="398">
        <v>0</v>
      </c>
      <c r="E238" s="395">
        <v>0</v>
      </c>
      <c r="F238" s="395">
        <v>0</v>
      </c>
      <c r="G238" s="395">
        <v>0</v>
      </c>
      <c r="H238" s="395">
        <v>0</v>
      </c>
      <c r="I238" s="395">
        <v>0</v>
      </c>
      <c r="J238" s="395">
        <v>0</v>
      </c>
      <c r="K238" s="395">
        <v>0</v>
      </c>
      <c r="L238" s="395">
        <v>0</v>
      </c>
      <c r="M238" s="395">
        <v>0</v>
      </c>
      <c r="N238" s="395">
        <v>0</v>
      </c>
      <c r="O238" s="396">
        <v>0</v>
      </c>
    </row>
    <row r="239" spans="1:15" x14ac:dyDescent="0.2">
      <c r="A239" s="391" t="s">
        <v>756</v>
      </c>
      <c r="B239" s="392" t="s">
        <v>730</v>
      </c>
      <c r="C239" s="392" t="s">
        <v>755</v>
      </c>
      <c r="D239" s="398">
        <v>0</v>
      </c>
      <c r="E239" s="395">
        <v>0</v>
      </c>
      <c r="F239" s="395">
        <v>0</v>
      </c>
      <c r="G239" s="395">
        <v>0</v>
      </c>
      <c r="H239" s="395">
        <v>0</v>
      </c>
      <c r="I239" s="395">
        <v>0</v>
      </c>
      <c r="J239" s="395">
        <v>0</v>
      </c>
      <c r="K239" s="395">
        <v>0</v>
      </c>
      <c r="L239" s="395">
        <v>0</v>
      </c>
      <c r="M239" s="395">
        <v>0</v>
      </c>
      <c r="N239" s="395">
        <v>0</v>
      </c>
      <c r="O239" s="396">
        <v>0</v>
      </c>
    </row>
    <row r="240" spans="1:15" x14ac:dyDescent="0.2">
      <c r="A240" s="391" t="s">
        <v>758</v>
      </c>
      <c r="B240" s="392" t="s">
        <v>730</v>
      </c>
      <c r="C240" s="392" t="s">
        <v>757</v>
      </c>
      <c r="D240" s="398">
        <v>0</v>
      </c>
      <c r="E240" s="395">
        <v>0</v>
      </c>
      <c r="F240" s="395">
        <v>0</v>
      </c>
      <c r="G240" s="395">
        <v>0</v>
      </c>
      <c r="H240" s="395">
        <v>0</v>
      </c>
      <c r="I240" s="395">
        <v>0</v>
      </c>
      <c r="J240" s="395">
        <v>0</v>
      </c>
      <c r="K240" s="395">
        <v>0</v>
      </c>
      <c r="L240" s="395">
        <v>0</v>
      </c>
      <c r="M240" s="395">
        <v>0</v>
      </c>
      <c r="N240" s="395">
        <v>0</v>
      </c>
      <c r="O240" s="396">
        <v>0</v>
      </c>
    </row>
    <row r="241" spans="1:15" x14ac:dyDescent="0.2">
      <c r="A241" s="391" t="s">
        <v>759</v>
      </c>
      <c r="B241" s="392" t="s">
        <v>730</v>
      </c>
      <c r="C241" s="392" t="s">
        <v>730</v>
      </c>
      <c r="D241" s="398">
        <v>0</v>
      </c>
      <c r="E241" s="395">
        <v>0</v>
      </c>
      <c r="F241" s="395">
        <v>0</v>
      </c>
      <c r="G241" s="395">
        <v>0</v>
      </c>
      <c r="H241" s="395">
        <v>0</v>
      </c>
      <c r="I241" s="395">
        <v>0</v>
      </c>
      <c r="J241" s="395">
        <v>0</v>
      </c>
      <c r="K241" s="395">
        <v>0</v>
      </c>
      <c r="L241" s="395">
        <v>0</v>
      </c>
      <c r="M241" s="395">
        <v>0</v>
      </c>
      <c r="N241" s="395">
        <v>0</v>
      </c>
      <c r="O241" s="396">
        <v>0</v>
      </c>
    </row>
    <row r="242" spans="1:15" x14ac:dyDescent="0.2">
      <c r="A242" s="391" t="s">
        <v>761</v>
      </c>
      <c r="B242" s="392" t="s">
        <v>730</v>
      </c>
      <c r="C242" s="392" t="s">
        <v>760</v>
      </c>
      <c r="D242" s="398">
        <v>0</v>
      </c>
      <c r="E242" s="395">
        <v>0</v>
      </c>
      <c r="F242" s="395">
        <v>0</v>
      </c>
      <c r="G242" s="395">
        <v>0</v>
      </c>
      <c r="H242" s="395">
        <v>0</v>
      </c>
      <c r="I242" s="395">
        <v>0</v>
      </c>
      <c r="J242" s="395">
        <v>0</v>
      </c>
      <c r="K242" s="395">
        <v>0</v>
      </c>
      <c r="L242" s="395">
        <v>0</v>
      </c>
      <c r="M242" s="395">
        <v>0</v>
      </c>
      <c r="N242" s="395">
        <v>0</v>
      </c>
      <c r="O242" s="396">
        <v>0</v>
      </c>
    </row>
    <row r="243" spans="1:15" x14ac:dyDescent="0.2">
      <c r="A243" s="391" t="s">
        <v>764</v>
      </c>
      <c r="B243" s="392" t="s">
        <v>762</v>
      </c>
      <c r="C243" s="392" t="s">
        <v>763</v>
      </c>
      <c r="D243" s="398">
        <v>0</v>
      </c>
      <c r="E243" s="395">
        <v>0</v>
      </c>
      <c r="F243" s="395">
        <v>0</v>
      </c>
      <c r="G243" s="395">
        <v>0</v>
      </c>
      <c r="H243" s="395">
        <v>0</v>
      </c>
      <c r="I243" s="395">
        <v>0</v>
      </c>
      <c r="J243" s="395">
        <v>0</v>
      </c>
      <c r="K243" s="395">
        <v>0</v>
      </c>
      <c r="L243" s="395">
        <v>0</v>
      </c>
      <c r="M243" s="395">
        <v>0</v>
      </c>
      <c r="N243" s="395">
        <v>0</v>
      </c>
      <c r="O243" s="396">
        <v>0</v>
      </c>
    </row>
    <row r="244" spans="1:15" x14ac:dyDescent="0.2">
      <c r="A244" s="391" t="s">
        <v>766</v>
      </c>
      <c r="B244" s="392" t="s">
        <v>762</v>
      </c>
      <c r="C244" s="392" t="s">
        <v>765</v>
      </c>
      <c r="D244" s="398">
        <v>0</v>
      </c>
      <c r="E244" s="395">
        <v>0</v>
      </c>
      <c r="F244" s="395">
        <v>0</v>
      </c>
      <c r="G244" s="395">
        <v>0</v>
      </c>
      <c r="H244" s="395">
        <v>0</v>
      </c>
      <c r="I244" s="395">
        <v>0</v>
      </c>
      <c r="J244" s="395">
        <v>0</v>
      </c>
      <c r="K244" s="395">
        <v>0</v>
      </c>
      <c r="L244" s="395">
        <v>0</v>
      </c>
      <c r="M244" s="395">
        <v>0</v>
      </c>
      <c r="N244" s="395">
        <v>0</v>
      </c>
      <c r="O244" s="396">
        <v>0</v>
      </c>
    </row>
    <row r="245" spans="1:15" x14ac:dyDescent="0.2">
      <c r="A245" s="391" t="s">
        <v>768</v>
      </c>
      <c r="B245" s="392" t="s">
        <v>762</v>
      </c>
      <c r="C245" s="392" t="s">
        <v>767</v>
      </c>
      <c r="D245" s="398">
        <v>0</v>
      </c>
      <c r="E245" s="395">
        <v>0</v>
      </c>
      <c r="F245" s="395">
        <v>0</v>
      </c>
      <c r="G245" s="395">
        <v>0</v>
      </c>
      <c r="H245" s="395">
        <v>0</v>
      </c>
      <c r="I245" s="395">
        <v>0</v>
      </c>
      <c r="J245" s="395">
        <v>0</v>
      </c>
      <c r="K245" s="395">
        <v>0</v>
      </c>
      <c r="L245" s="395">
        <v>0</v>
      </c>
      <c r="M245" s="395">
        <v>0</v>
      </c>
      <c r="N245" s="395">
        <v>0</v>
      </c>
      <c r="O245" s="396">
        <v>0</v>
      </c>
    </row>
    <row r="246" spans="1:15" x14ac:dyDescent="0.2">
      <c r="A246" s="391" t="s">
        <v>770</v>
      </c>
      <c r="B246" s="392" t="s">
        <v>762</v>
      </c>
      <c r="C246" s="392" t="s">
        <v>769</v>
      </c>
      <c r="D246" s="398">
        <v>0</v>
      </c>
      <c r="E246" s="395">
        <v>0</v>
      </c>
      <c r="F246" s="395">
        <v>0</v>
      </c>
      <c r="G246" s="395">
        <v>0</v>
      </c>
      <c r="H246" s="395">
        <v>0</v>
      </c>
      <c r="I246" s="395">
        <v>0</v>
      </c>
      <c r="J246" s="395">
        <v>0</v>
      </c>
      <c r="K246" s="395">
        <v>0</v>
      </c>
      <c r="L246" s="395">
        <v>0</v>
      </c>
      <c r="M246" s="395">
        <v>0</v>
      </c>
      <c r="N246" s="395">
        <v>0</v>
      </c>
      <c r="O246" s="396">
        <v>0</v>
      </c>
    </row>
    <row r="247" spans="1:15" x14ac:dyDescent="0.2">
      <c r="A247" s="391" t="s">
        <v>772</v>
      </c>
      <c r="B247" s="392" t="s">
        <v>762</v>
      </c>
      <c r="C247" s="392" t="s">
        <v>771</v>
      </c>
      <c r="D247" s="398">
        <v>0</v>
      </c>
      <c r="E247" s="395">
        <v>0</v>
      </c>
      <c r="F247" s="395">
        <v>0</v>
      </c>
      <c r="G247" s="395">
        <v>0</v>
      </c>
      <c r="H247" s="395">
        <v>0</v>
      </c>
      <c r="I247" s="395">
        <v>0</v>
      </c>
      <c r="J247" s="395">
        <v>0</v>
      </c>
      <c r="K247" s="395">
        <v>0</v>
      </c>
      <c r="L247" s="395">
        <v>0</v>
      </c>
      <c r="M247" s="395">
        <v>0</v>
      </c>
      <c r="N247" s="395">
        <v>0</v>
      </c>
      <c r="O247" s="396">
        <v>0</v>
      </c>
    </row>
    <row r="248" spans="1:15" x14ac:dyDescent="0.2">
      <c r="A248" s="391" t="s">
        <v>774</v>
      </c>
      <c r="B248" s="392" t="s">
        <v>762</v>
      </c>
      <c r="C248" s="392" t="s">
        <v>773</v>
      </c>
      <c r="D248" s="398">
        <v>0</v>
      </c>
      <c r="E248" s="395">
        <v>0</v>
      </c>
      <c r="F248" s="395">
        <v>0</v>
      </c>
      <c r="G248" s="395">
        <v>0</v>
      </c>
      <c r="H248" s="395">
        <v>0</v>
      </c>
      <c r="I248" s="395">
        <v>0</v>
      </c>
      <c r="J248" s="395">
        <v>0</v>
      </c>
      <c r="K248" s="395">
        <v>0</v>
      </c>
      <c r="L248" s="395">
        <v>0</v>
      </c>
      <c r="M248" s="395">
        <v>0</v>
      </c>
      <c r="N248" s="395">
        <v>0</v>
      </c>
      <c r="O248" s="396">
        <v>0</v>
      </c>
    </row>
    <row r="249" spans="1:15" x14ac:dyDescent="0.2">
      <c r="A249" s="391" t="s">
        <v>776</v>
      </c>
      <c r="B249" s="392" t="s">
        <v>762</v>
      </c>
      <c r="C249" s="392" t="s">
        <v>775</v>
      </c>
      <c r="D249" s="398">
        <v>0</v>
      </c>
      <c r="E249" s="395">
        <v>0</v>
      </c>
      <c r="F249" s="395">
        <v>0</v>
      </c>
      <c r="G249" s="395">
        <v>0</v>
      </c>
      <c r="H249" s="395">
        <v>0</v>
      </c>
      <c r="I249" s="395">
        <v>0</v>
      </c>
      <c r="J249" s="395">
        <v>0</v>
      </c>
      <c r="K249" s="395">
        <v>0</v>
      </c>
      <c r="L249" s="395">
        <v>0</v>
      </c>
      <c r="M249" s="395">
        <v>0</v>
      </c>
      <c r="N249" s="395">
        <v>0</v>
      </c>
      <c r="O249" s="396">
        <v>0</v>
      </c>
    </row>
    <row r="250" spans="1:15" x14ac:dyDescent="0.2">
      <c r="A250" s="391" t="s">
        <v>778</v>
      </c>
      <c r="B250" s="392" t="s">
        <v>762</v>
      </c>
      <c r="C250" s="392" t="s">
        <v>777</v>
      </c>
      <c r="D250" s="398">
        <v>0</v>
      </c>
      <c r="E250" s="395">
        <v>0</v>
      </c>
      <c r="F250" s="395">
        <v>0</v>
      </c>
      <c r="G250" s="395">
        <v>0</v>
      </c>
      <c r="H250" s="395">
        <v>0</v>
      </c>
      <c r="I250" s="395">
        <v>0</v>
      </c>
      <c r="J250" s="395">
        <v>0</v>
      </c>
      <c r="K250" s="395">
        <v>0</v>
      </c>
      <c r="L250" s="395">
        <v>0</v>
      </c>
      <c r="M250" s="395">
        <v>0</v>
      </c>
      <c r="N250" s="395">
        <v>0</v>
      </c>
      <c r="O250" s="396">
        <v>0</v>
      </c>
    </row>
    <row r="251" spans="1:15" x14ac:dyDescent="0.2">
      <c r="A251" s="391" t="s">
        <v>780</v>
      </c>
      <c r="B251" s="392" t="s">
        <v>762</v>
      </c>
      <c r="C251" s="392" t="s">
        <v>779</v>
      </c>
      <c r="D251" s="398">
        <v>0</v>
      </c>
      <c r="E251" s="395">
        <v>0</v>
      </c>
      <c r="F251" s="395">
        <v>0</v>
      </c>
      <c r="G251" s="395">
        <v>0</v>
      </c>
      <c r="H251" s="395">
        <v>0</v>
      </c>
      <c r="I251" s="395">
        <v>0</v>
      </c>
      <c r="J251" s="395">
        <v>0</v>
      </c>
      <c r="K251" s="395">
        <v>0</v>
      </c>
      <c r="L251" s="395">
        <v>0</v>
      </c>
      <c r="M251" s="395">
        <v>0</v>
      </c>
      <c r="N251" s="395">
        <v>0</v>
      </c>
      <c r="O251" s="396">
        <v>0</v>
      </c>
    </row>
    <row r="252" spans="1:15" x14ac:dyDescent="0.2">
      <c r="A252" s="391" t="s">
        <v>782</v>
      </c>
      <c r="B252" s="392" t="s">
        <v>762</v>
      </c>
      <c r="C252" s="392" t="s">
        <v>781</v>
      </c>
      <c r="D252" s="398">
        <v>0</v>
      </c>
      <c r="E252" s="395">
        <v>0</v>
      </c>
      <c r="F252" s="395">
        <v>0</v>
      </c>
      <c r="G252" s="395">
        <v>0</v>
      </c>
      <c r="H252" s="395">
        <v>0</v>
      </c>
      <c r="I252" s="395">
        <v>0</v>
      </c>
      <c r="J252" s="395">
        <v>0</v>
      </c>
      <c r="K252" s="395">
        <v>0</v>
      </c>
      <c r="L252" s="395">
        <v>0</v>
      </c>
      <c r="M252" s="395">
        <v>0</v>
      </c>
      <c r="N252" s="395">
        <v>0</v>
      </c>
      <c r="O252" s="396">
        <v>0</v>
      </c>
    </row>
    <row r="253" spans="1:15" x14ac:dyDescent="0.2">
      <c r="A253" s="391" t="s">
        <v>784</v>
      </c>
      <c r="B253" s="392" t="s">
        <v>762</v>
      </c>
      <c r="C253" s="392" t="s">
        <v>783</v>
      </c>
      <c r="D253" s="398">
        <v>0</v>
      </c>
      <c r="E253" s="395">
        <v>0</v>
      </c>
      <c r="F253" s="395">
        <v>0</v>
      </c>
      <c r="G253" s="395">
        <v>0</v>
      </c>
      <c r="H253" s="395">
        <v>0</v>
      </c>
      <c r="I253" s="395">
        <v>0</v>
      </c>
      <c r="J253" s="395">
        <v>0</v>
      </c>
      <c r="K253" s="395">
        <v>0</v>
      </c>
      <c r="L253" s="395">
        <v>0</v>
      </c>
      <c r="M253" s="395">
        <v>0</v>
      </c>
      <c r="N253" s="395">
        <v>0</v>
      </c>
      <c r="O253" s="396">
        <v>0</v>
      </c>
    </row>
    <row r="254" spans="1:15" x14ac:dyDescent="0.2">
      <c r="A254" s="391" t="s">
        <v>786</v>
      </c>
      <c r="B254" s="392" t="s">
        <v>762</v>
      </c>
      <c r="C254" s="392" t="s">
        <v>785</v>
      </c>
      <c r="D254" s="398">
        <v>0</v>
      </c>
      <c r="E254" s="395">
        <v>0</v>
      </c>
      <c r="F254" s="395">
        <v>0</v>
      </c>
      <c r="G254" s="395">
        <v>0</v>
      </c>
      <c r="H254" s="395">
        <v>0</v>
      </c>
      <c r="I254" s="395">
        <v>0</v>
      </c>
      <c r="J254" s="395">
        <v>0</v>
      </c>
      <c r="K254" s="395">
        <v>0</v>
      </c>
      <c r="L254" s="395">
        <v>0</v>
      </c>
      <c r="M254" s="395">
        <v>0</v>
      </c>
      <c r="N254" s="395">
        <v>0</v>
      </c>
      <c r="O254" s="396">
        <v>0</v>
      </c>
    </row>
    <row r="255" spans="1:15" x14ac:dyDescent="0.2">
      <c r="A255" s="391" t="s">
        <v>788</v>
      </c>
      <c r="B255" s="392" t="s">
        <v>762</v>
      </c>
      <c r="C255" s="392" t="s">
        <v>787</v>
      </c>
      <c r="D255" s="398">
        <v>0</v>
      </c>
      <c r="E255" s="395">
        <v>0</v>
      </c>
      <c r="F255" s="395">
        <v>0</v>
      </c>
      <c r="G255" s="395">
        <v>0</v>
      </c>
      <c r="H255" s="395">
        <v>0</v>
      </c>
      <c r="I255" s="395">
        <v>0</v>
      </c>
      <c r="J255" s="395">
        <v>0</v>
      </c>
      <c r="K255" s="395">
        <v>0</v>
      </c>
      <c r="L255" s="395">
        <v>0</v>
      </c>
      <c r="M255" s="395">
        <v>0</v>
      </c>
      <c r="N255" s="395">
        <v>0</v>
      </c>
      <c r="O255" s="396">
        <v>0</v>
      </c>
    </row>
    <row r="256" spans="1:15" x14ac:dyDescent="0.2">
      <c r="A256" s="391" t="s">
        <v>790</v>
      </c>
      <c r="B256" s="392" t="s">
        <v>762</v>
      </c>
      <c r="C256" s="392" t="s">
        <v>789</v>
      </c>
      <c r="D256" s="398">
        <v>0</v>
      </c>
      <c r="E256" s="395">
        <v>0</v>
      </c>
      <c r="F256" s="395">
        <v>0</v>
      </c>
      <c r="G256" s="395">
        <v>0</v>
      </c>
      <c r="H256" s="395">
        <v>0</v>
      </c>
      <c r="I256" s="395">
        <v>0</v>
      </c>
      <c r="J256" s="395">
        <v>0</v>
      </c>
      <c r="K256" s="395">
        <v>0</v>
      </c>
      <c r="L256" s="395">
        <v>0</v>
      </c>
      <c r="M256" s="395">
        <v>0</v>
      </c>
      <c r="N256" s="395">
        <v>0</v>
      </c>
      <c r="O256" s="396">
        <v>0</v>
      </c>
    </row>
    <row r="257" spans="1:15" x14ac:dyDescent="0.2">
      <c r="A257" s="391" t="s">
        <v>792</v>
      </c>
      <c r="B257" s="392" t="s">
        <v>762</v>
      </c>
      <c r="C257" s="392" t="s">
        <v>791</v>
      </c>
      <c r="D257" s="398">
        <v>0</v>
      </c>
      <c r="E257" s="395">
        <v>0</v>
      </c>
      <c r="F257" s="395">
        <v>0</v>
      </c>
      <c r="G257" s="395">
        <v>0</v>
      </c>
      <c r="H257" s="395">
        <v>0</v>
      </c>
      <c r="I257" s="395">
        <v>0</v>
      </c>
      <c r="J257" s="395">
        <v>0</v>
      </c>
      <c r="K257" s="395">
        <v>0</v>
      </c>
      <c r="L257" s="395">
        <v>0</v>
      </c>
      <c r="M257" s="395">
        <v>0</v>
      </c>
      <c r="N257" s="395">
        <v>0</v>
      </c>
      <c r="O257" s="396">
        <v>0</v>
      </c>
    </row>
    <row r="258" spans="1:15" x14ac:dyDescent="0.2">
      <c r="A258" s="391" t="s">
        <v>794</v>
      </c>
      <c r="B258" s="392" t="s">
        <v>762</v>
      </c>
      <c r="C258" s="392" t="s">
        <v>793</v>
      </c>
      <c r="D258" s="398">
        <v>0</v>
      </c>
      <c r="E258" s="395">
        <v>0</v>
      </c>
      <c r="F258" s="395">
        <v>0</v>
      </c>
      <c r="G258" s="395">
        <v>0</v>
      </c>
      <c r="H258" s="395">
        <v>0</v>
      </c>
      <c r="I258" s="395">
        <v>0</v>
      </c>
      <c r="J258" s="395">
        <v>0</v>
      </c>
      <c r="K258" s="395">
        <v>0</v>
      </c>
      <c r="L258" s="395">
        <v>0</v>
      </c>
      <c r="M258" s="395">
        <v>0</v>
      </c>
      <c r="N258" s="395">
        <v>0</v>
      </c>
      <c r="O258" s="396">
        <v>0</v>
      </c>
    </row>
    <row r="259" spans="1:15" x14ac:dyDescent="0.2">
      <c r="A259" s="391" t="s">
        <v>796</v>
      </c>
      <c r="B259" s="392" t="s">
        <v>762</v>
      </c>
      <c r="C259" s="392" t="s">
        <v>795</v>
      </c>
      <c r="D259" s="398">
        <v>0</v>
      </c>
      <c r="E259" s="395">
        <v>0</v>
      </c>
      <c r="F259" s="395">
        <v>0</v>
      </c>
      <c r="G259" s="395">
        <v>0</v>
      </c>
      <c r="H259" s="395">
        <v>0</v>
      </c>
      <c r="I259" s="395">
        <v>0</v>
      </c>
      <c r="J259" s="395">
        <v>0</v>
      </c>
      <c r="K259" s="395">
        <v>0</v>
      </c>
      <c r="L259" s="395">
        <v>0</v>
      </c>
      <c r="M259" s="395">
        <v>0</v>
      </c>
      <c r="N259" s="395">
        <v>0</v>
      </c>
      <c r="O259" s="396">
        <v>0</v>
      </c>
    </row>
    <row r="260" spans="1:15" x14ac:dyDescent="0.2">
      <c r="A260" s="391" t="s">
        <v>798</v>
      </c>
      <c r="B260" s="392" t="s">
        <v>762</v>
      </c>
      <c r="C260" s="392" t="s">
        <v>797</v>
      </c>
      <c r="D260" s="398">
        <v>0</v>
      </c>
      <c r="E260" s="395">
        <v>0</v>
      </c>
      <c r="F260" s="395">
        <v>0</v>
      </c>
      <c r="G260" s="395">
        <v>0</v>
      </c>
      <c r="H260" s="395">
        <v>0</v>
      </c>
      <c r="I260" s="395">
        <v>0</v>
      </c>
      <c r="J260" s="395">
        <v>0</v>
      </c>
      <c r="K260" s="395">
        <v>0</v>
      </c>
      <c r="L260" s="395">
        <v>0</v>
      </c>
      <c r="M260" s="395">
        <v>0</v>
      </c>
      <c r="N260" s="395">
        <v>0</v>
      </c>
      <c r="O260" s="396">
        <v>0</v>
      </c>
    </row>
    <row r="261" spans="1:15" x14ac:dyDescent="0.2">
      <c r="A261" s="391" t="s">
        <v>800</v>
      </c>
      <c r="B261" s="392" t="s">
        <v>762</v>
      </c>
      <c r="C261" s="392" t="s">
        <v>799</v>
      </c>
      <c r="D261" s="398">
        <v>0</v>
      </c>
      <c r="E261" s="395">
        <v>0</v>
      </c>
      <c r="F261" s="395">
        <v>0</v>
      </c>
      <c r="G261" s="395">
        <v>0</v>
      </c>
      <c r="H261" s="395">
        <v>0</v>
      </c>
      <c r="I261" s="395">
        <v>0</v>
      </c>
      <c r="J261" s="395">
        <v>0</v>
      </c>
      <c r="K261" s="395">
        <v>0</v>
      </c>
      <c r="L261" s="395">
        <v>0</v>
      </c>
      <c r="M261" s="395">
        <v>0</v>
      </c>
      <c r="N261" s="395">
        <v>0</v>
      </c>
      <c r="O261" s="396">
        <v>0</v>
      </c>
    </row>
    <row r="262" spans="1:15" x14ac:dyDescent="0.2">
      <c r="A262" s="391" t="s">
        <v>802</v>
      </c>
      <c r="B262" s="392" t="s">
        <v>762</v>
      </c>
      <c r="C262" s="392" t="s">
        <v>801</v>
      </c>
      <c r="D262" s="398">
        <v>0</v>
      </c>
      <c r="E262" s="395">
        <v>0</v>
      </c>
      <c r="F262" s="395">
        <v>0</v>
      </c>
      <c r="G262" s="395">
        <v>0</v>
      </c>
      <c r="H262" s="395">
        <v>0</v>
      </c>
      <c r="I262" s="395">
        <v>0</v>
      </c>
      <c r="J262" s="395">
        <v>0</v>
      </c>
      <c r="K262" s="395">
        <v>0</v>
      </c>
      <c r="L262" s="395">
        <v>0</v>
      </c>
      <c r="M262" s="395">
        <v>0</v>
      </c>
      <c r="N262" s="395">
        <v>0</v>
      </c>
      <c r="O262" s="396">
        <v>0</v>
      </c>
    </row>
    <row r="263" spans="1:15" x14ac:dyDescent="0.2">
      <c r="A263" s="391" t="s">
        <v>804</v>
      </c>
      <c r="B263" s="392" t="s">
        <v>762</v>
      </c>
      <c r="C263" s="392" t="s">
        <v>803</v>
      </c>
      <c r="D263" s="398">
        <v>0</v>
      </c>
      <c r="E263" s="395">
        <v>0</v>
      </c>
      <c r="F263" s="395">
        <v>0</v>
      </c>
      <c r="G263" s="395">
        <v>0</v>
      </c>
      <c r="H263" s="395">
        <v>0</v>
      </c>
      <c r="I263" s="395">
        <v>0</v>
      </c>
      <c r="J263" s="395">
        <v>0</v>
      </c>
      <c r="K263" s="395">
        <v>0</v>
      </c>
      <c r="L263" s="395">
        <v>0</v>
      </c>
      <c r="M263" s="395">
        <v>0</v>
      </c>
      <c r="N263" s="395">
        <v>0</v>
      </c>
      <c r="O263" s="396">
        <v>0</v>
      </c>
    </row>
    <row r="264" spans="1:15" x14ac:dyDescent="0.2">
      <c r="A264" s="391" t="s">
        <v>806</v>
      </c>
      <c r="B264" s="392" t="s">
        <v>762</v>
      </c>
      <c r="C264" s="392" t="s">
        <v>805</v>
      </c>
      <c r="D264" s="398">
        <v>0</v>
      </c>
      <c r="E264" s="395">
        <v>0</v>
      </c>
      <c r="F264" s="395">
        <v>0</v>
      </c>
      <c r="G264" s="395">
        <v>0</v>
      </c>
      <c r="H264" s="395">
        <v>0</v>
      </c>
      <c r="I264" s="395">
        <v>0</v>
      </c>
      <c r="J264" s="395">
        <v>0</v>
      </c>
      <c r="K264" s="395">
        <v>0</v>
      </c>
      <c r="L264" s="395">
        <v>0</v>
      </c>
      <c r="M264" s="395">
        <v>0</v>
      </c>
      <c r="N264" s="395">
        <v>0</v>
      </c>
      <c r="O264" s="396">
        <v>0</v>
      </c>
    </row>
    <row r="265" spans="1:15" x14ac:dyDescent="0.2">
      <c r="A265" s="391" t="s">
        <v>807</v>
      </c>
      <c r="B265" s="392" t="s">
        <v>762</v>
      </c>
      <c r="C265" s="392" t="s">
        <v>762</v>
      </c>
      <c r="D265" s="444">
        <v>0</v>
      </c>
      <c r="E265" s="445">
        <v>0</v>
      </c>
      <c r="F265" s="445">
        <v>0</v>
      </c>
      <c r="G265" s="445">
        <v>0</v>
      </c>
      <c r="H265" s="445">
        <v>0</v>
      </c>
      <c r="I265" s="445">
        <v>0</v>
      </c>
      <c r="J265" s="445">
        <v>0</v>
      </c>
      <c r="K265" s="445">
        <v>0</v>
      </c>
      <c r="L265" s="445">
        <v>0</v>
      </c>
      <c r="M265" s="445">
        <v>0</v>
      </c>
      <c r="N265" s="445">
        <v>0</v>
      </c>
      <c r="O265" s="446">
        <v>0</v>
      </c>
    </row>
    <row r="266" spans="1:15" x14ac:dyDescent="0.2">
      <c r="B266" s="16"/>
      <c r="D266" s="403"/>
      <c r="E266" s="403"/>
      <c r="F266" s="403"/>
      <c r="G266" s="403"/>
      <c r="H266" s="403"/>
      <c r="I266" s="403"/>
      <c r="J266" s="403"/>
      <c r="K266" s="403"/>
      <c r="L266" s="403"/>
      <c r="M266" s="403"/>
      <c r="N266" s="403"/>
      <c r="O266" s="403"/>
    </row>
    <row r="267" spans="1:15" x14ac:dyDescent="0.2">
      <c r="A267" s="738" t="s">
        <v>815</v>
      </c>
      <c r="B267" s="738"/>
      <c r="C267" s="738"/>
      <c r="D267" s="402">
        <f t="shared" ref="D267:O267" si="0">SUM(D4:D265)</f>
        <v>0</v>
      </c>
      <c r="E267" s="402">
        <f t="shared" si="0"/>
        <v>0</v>
      </c>
      <c r="F267" s="402">
        <f t="shared" si="0"/>
        <v>0</v>
      </c>
      <c r="G267" s="402">
        <f t="shared" si="0"/>
        <v>0</v>
      </c>
      <c r="H267" s="402">
        <f t="shared" si="0"/>
        <v>0</v>
      </c>
      <c r="I267" s="402">
        <f t="shared" si="0"/>
        <v>0</v>
      </c>
      <c r="J267" s="402">
        <f t="shared" si="0"/>
        <v>0</v>
      </c>
      <c r="K267" s="402">
        <f t="shared" si="0"/>
        <v>0</v>
      </c>
      <c r="L267" s="402">
        <f t="shared" si="0"/>
        <v>0</v>
      </c>
      <c r="M267" s="402">
        <f t="shared" si="0"/>
        <v>0</v>
      </c>
      <c r="N267" s="402">
        <f t="shared" si="0"/>
        <v>0</v>
      </c>
      <c r="O267" s="402">
        <f t="shared" si="0"/>
        <v>0</v>
      </c>
    </row>
  </sheetData>
  <autoFilter ref="C3:Q265"/>
  <mergeCells count="3">
    <mergeCell ref="A2:O2"/>
    <mergeCell ref="A267:C267"/>
    <mergeCell ref="A1:O1"/>
  </mergeCells>
  <phoneticPr fontId="0" type="noConversion"/>
  <conditionalFormatting sqref="A4:A265">
    <cfRule type="duplicateValues" dxfId="0" priority="1"/>
  </conditionalFormatting>
  <printOptions horizontalCentered="1"/>
  <pageMargins left="0.59055118110236227" right="0.59055118110236227" top="0.54" bottom="0.46" header="0" footer="0"/>
  <pageSetup scale="21" orientation="portrait" r:id="rId1"/>
  <headerFooter>
    <oddFooter>Página &amp;P&amp;R&amp;A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6"/>
    <pageSetUpPr fitToPage="1"/>
  </sheetPr>
  <dimension ref="A1:Q22"/>
  <sheetViews>
    <sheetView showGridLines="0" zoomScaleNormal="100" zoomScaleSheetLayoutView="100" workbookViewId="0">
      <pane ySplit="1" topLeftCell="A2" activePane="bottomLeft" state="frozen"/>
      <selection sqref="A1:N1"/>
      <selection pane="bottomLeft" sqref="A1:N1"/>
    </sheetView>
  </sheetViews>
  <sheetFormatPr baseColWidth="10" defaultColWidth="11.42578125" defaultRowHeight="18" customHeight="1" x14ac:dyDescent="0.2"/>
  <cols>
    <col min="1" max="1" width="44.140625" style="251" bestFit="1" customWidth="1"/>
    <col min="2" max="3" width="4.7109375" style="485" bestFit="1" customWidth="1"/>
    <col min="4" max="4" width="4.85546875" style="485" bestFit="1" customWidth="1"/>
    <col min="5" max="5" width="4.7109375" style="485" bestFit="1" customWidth="1"/>
    <col min="6" max="6" width="4.85546875" style="485" bestFit="1" customWidth="1"/>
    <col min="7" max="13" width="4.7109375" style="485" bestFit="1" customWidth="1"/>
    <col min="14" max="14" width="8.140625" style="451" bestFit="1" customWidth="1"/>
    <col min="15" max="15" width="2.85546875" style="250" customWidth="1"/>
    <col min="16" max="16" width="22.7109375" style="251" customWidth="1"/>
    <col min="17" max="16384" width="11.42578125" style="251"/>
  </cols>
  <sheetData>
    <row r="1" spans="1:17" s="449" customFormat="1" ht="18" customHeight="1" x14ac:dyDescent="0.25">
      <c r="A1" s="702" t="str">
        <f>"Empresa "&amp; Datos_Generales!D3</f>
        <v xml:space="preserve">Empresa </v>
      </c>
      <c r="B1" s="702"/>
      <c r="C1" s="702"/>
      <c r="D1" s="702"/>
      <c r="E1" s="702"/>
      <c r="F1" s="702"/>
      <c r="G1" s="702"/>
      <c r="H1" s="702"/>
      <c r="I1" s="702"/>
      <c r="J1" s="702"/>
      <c r="K1" s="702"/>
      <c r="L1" s="702"/>
      <c r="M1" s="702"/>
      <c r="N1" s="702"/>
      <c r="O1" s="448"/>
    </row>
    <row r="2" spans="1:17" s="449" customFormat="1" ht="18" customHeight="1" x14ac:dyDescent="0.25">
      <c r="A2" s="702" t="str">
        <f>"Cuadro No 17: Interrupciones del Servicio del Año " &amp; Datos_Generales!D4</f>
        <v xml:space="preserve">Cuadro No 17: Interrupciones del Servicio del Año </v>
      </c>
      <c r="B2" s="702"/>
      <c r="C2" s="702"/>
      <c r="D2" s="702"/>
      <c r="E2" s="702"/>
      <c r="F2" s="702"/>
      <c r="G2" s="702"/>
      <c r="H2" s="702"/>
      <c r="I2" s="702"/>
      <c r="J2" s="702"/>
      <c r="K2" s="702"/>
      <c r="L2" s="702"/>
      <c r="M2" s="702"/>
      <c r="N2" s="702"/>
      <c r="O2" s="448"/>
    </row>
    <row r="4" spans="1:17" ht="18" customHeight="1" x14ac:dyDescent="0.2">
      <c r="A4" s="741" t="s">
        <v>254</v>
      </c>
      <c r="B4" s="741"/>
      <c r="C4" s="450"/>
      <c r="D4" s="450"/>
      <c r="E4" s="450"/>
      <c r="F4" s="450"/>
      <c r="G4" s="450"/>
      <c r="H4" s="450"/>
      <c r="I4" s="450"/>
      <c r="J4" s="450"/>
      <c r="K4" s="450"/>
      <c r="L4" s="450"/>
      <c r="M4" s="450"/>
      <c r="O4" s="452"/>
    </row>
    <row r="5" spans="1:17" ht="18" customHeight="1" x14ac:dyDescent="0.2">
      <c r="A5" s="453" t="s">
        <v>30</v>
      </c>
      <c r="B5" s="454" t="s">
        <v>46</v>
      </c>
      <c r="C5" s="454" t="s">
        <v>221</v>
      </c>
      <c r="D5" s="454" t="s">
        <v>222</v>
      </c>
      <c r="E5" s="454" t="s">
        <v>223</v>
      </c>
      <c r="F5" s="454" t="s">
        <v>224</v>
      </c>
      <c r="G5" s="454" t="s">
        <v>225</v>
      </c>
      <c r="H5" s="454" t="s">
        <v>226</v>
      </c>
      <c r="I5" s="454" t="s">
        <v>227</v>
      </c>
      <c r="J5" s="454" t="s">
        <v>228</v>
      </c>
      <c r="K5" s="454" t="s">
        <v>229</v>
      </c>
      <c r="L5" s="454" t="s">
        <v>230</v>
      </c>
      <c r="M5" s="454" t="s">
        <v>231</v>
      </c>
      <c r="N5" s="454" t="s">
        <v>19</v>
      </c>
      <c r="O5" s="455"/>
    </row>
    <row r="6" spans="1:17" ht="18" customHeight="1" x14ac:dyDescent="0.2">
      <c r="A6" s="456" t="s">
        <v>1</v>
      </c>
      <c r="B6" s="457">
        <v>0</v>
      </c>
      <c r="C6" s="458">
        <v>0</v>
      </c>
      <c r="D6" s="458">
        <v>0</v>
      </c>
      <c r="E6" s="458">
        <v>0</v>
      </c>
      <c r="F6" s="458">
        <v>0</v>
      </c>
      <c r="G6" s="458">
        <v>0</v>
      </c>
      <c r="H6" s="458">
        <v>0</v>
      </c>
      <c r="I6" s="458">
        <v>0</v>
      </c>
      <c r="J6" s="458">
        <v>0</v>
      </c>
      <c r="K6" s="458">
        <v>0</v>
      </c>
      <c r="L6" s="458">
        <v>0</v>
      </c>
      <c r="M6" s="459">
        <v>0</v>
      </c>
      <c r="N6" s="460">
        <f>SUM(B6:M6)</f>
        <v>0</v>
      </c>
      <c r="O6" s="455"/>
    </row>
    <row r="7" spans="1:17" ht="18" customHeight="1" x14ac:dyDescent="0.2">
      <c r="A7" s="456" t="s">
        <v>2</v>
      </c>
      <c r="B7" s="461">
        <v>0</v>
      </c>
      <c r="C7" s="462">
        <v>0</v>
      </c>
      <c r="D7" s="462">
        <v>0</v>
      </c>
      <c r="E7" s="462">
        <v>0</v>
      </c>
      <c r="F7" s="462">
        <v>0</v>
      </c>
      <c r="G7" s="462">
        <v>0</v>
      </c>
      <c r="H7" s="462">
        <v>0</v>
      </c>
      <c r="I7" s="462">
        <v>0</v>
      </c>
      <c r="J7" s="462">
        <v>0</v>
      </c>
      <c r="K7" s="462">
        <v>0</v>
      </c>
      <c r="L7" s="462">
        <v>0</v>
      </c>
      <c r="M7" s="463">
        <v>0</v>
      </c>
      <c r="N7" s="460">
        <f>SUM(B7:M7)</f>
        <v>0</v>
      </c>
      <c r="O7" s="455"/>
    </row>
    <row r="8" spans="1:17" ht="18" customHeight="1" x14ac:dyDescent="0.2">
      <c r="A8" s="464" t="s">
        <v>3</v>
      </c>
      <c r="B8" s="465">
        <f>+B6-B7</f>
        <v>0</v>
      </c>
      <c r="C8" s="466">
        <f>+C6-C7</f>
        <v>0</v>
      </c>
      <c r="D8" s="466">
        <f t="shared" ref="D8:N8" si="0">+D6-D7</f>
        <v>0</v>
      </c>
      <c r="E8" s="466">
        <f t="shared" si="0"/>
        <v>0</v>
      </c>
      <c r="F8" s="466">
        <f t="shared" si="0"/>
        <v>0</v>
      </c>
      <c r="G8" s="466">
        <f t="shared" si="0"/>
        <v>0</v>
      </c>
      <c r="H8" s="466">
        <f t="shared" si="0"/>
        <v>0</v>
      </c>
      <c r="I8" s="466">
        <f t="shared" si="0"/>
        <v>0</v>
      </c>
      <c r="J8" s="466">
        <f t="shared" si="0"/>
        <v>0</v>
      </c>
      <c r="K8" s="466">
        <f t="shared" si="0"/>
        <v>0</v>
      </c>
      <c r="L8" s="466">
        <f t="shared" si="0"/>
        <v>0</v>
      </c>
      <c r="M8" s="467">
        <f t="shared" si="0"/>
        <v>0</v>
      </c>
      <c r="N8" s="468">
        <f t="shared" si="0"/>
        <v>0</v>
      </c>
      <c r="O8" s="469"/>
    </row>
    <row r="9" spans="1:17" ht="18" customHeight="1" x14ac:dyDescent="0.2">
      <c r="A9" s="470"/>
      <c r="B9" s="471"/>
      <c r="C9" s="471"/>
      <c r="D9" s="471"/>
      <c r="E9" s="471"/>
      <c r="F9" s="471"/>
      <c r="G9" s="471"/>
      <c r="H9" s="471"/>
      <c r="I9" s="471"/>
      <c r="J9" s="471"/>
      <c r="K9" s="471"/>
      <c r="L9" s="471"/>
      <c r="M9" s="471"/>
      <c r="N9" s="472"/>
    </row>
    <row r="10" spans="1:17" ht="18" customHeight="1" x14ac:dyDescent="0.2">
      <c r="A10" s="741" t="s">
        <v>4</v>
      </c>
      <c r="B10" s="741"/>
      <c r="C10" s="450"/>
      <c r="D10" s="450"/>
      <c r="E10" s="450"/>
      <c r="F10" s="450"/>
      <c r="G10" s="450"/>
      <c r="H10" s="450"/>
      <c r="I10" s="450"/>
      <c r="J10" s="450"/>
      <c r="K10" s="473"/>
      <c r="L10" s="473"/>
      <c r="M10" s="473"/>
      <c r="O10" s="452"/>
    </row>
    <row r="11" spans="1:17" ht="18" customHeight="1" x14ac:dyDescent="0.2">
      <c r="A11" s="453" t="s">
        <v>30</v>
      </c>
      <c r="B11" s="454" t="s">
        <v>46</v>
      </c>
      <c r="C11" s="454" t="s">
        <v>221</v>
      </c>
      <c r="D11" s="454" t="s">
        <v>222</v>
      </c>
      <c r="E11" s="454" t="s">
        <v>223</v>
      </c>
      <c r="F11" s="454" t="s">
        <v>224</v>
      </c>
      <c r="G11" s="454" t="s">
        <v>225</v>
      </c>
      <c r="H11" s="454" t="s">
        <v>226</v>
      </c>
      <c r="I11" s="454" t="s">
        <v>227</v>
      </c>
      <c r="J11" s="454" t="s">
        <v>228</v>
      </c>
      <c r="K11" s="454" t="s">
        <v>229</v>
      </c>
      <c r="L11" s="454" t="s">
        <v>230</v>
      </c>
      <c r="M11" s="454" t="s">
        <v>231</v>
      </c>
      <c r="N11" s="454" t="s">
        <v>19</v>
      </c>
      <c r="O11" s="455"/>
      <c r="Q11" s="474"/>
    </row>
    <row r="12" spans="1:17" ht="18" customHeight="1" x14ac:dyDescent="0.2">
      <c r="A12" s="456" t="s">
        <v>11</v>
      </c>
      <c r="B12" s="457">
        <v>0</v>
      </c>
      <c r="C12" s="458">
        <v>0</v>
      </c>
      <c r="D12" s="458">
        <v>0</v>
      </c>
      <c r="E12" s="458">
        <v>0</v>
      </c>
      <c r="F12" s="458">
        <v>0</v>
      </c>
      <c r="G12" s="458">
        <v>0</v>
      </c>
      <c r="H12" s="458">
        <v>0</v>
      </c>
      <c r="I12" s="458">
        <v>0</v>
      </c>
      <c r="J12" s="458">
        <v>0</v>
      </c>
      <c r="K12" s="458">
        <v>0</v>
      </c>
      <c r="L12" s="458">
        <v>0</v>
      </c>
      <c r="M12" s="459">
        <v>0</v>
      </c>
      <c r="N12" s="460">
        <f>SUM(B12:M12)</f>
        <v>0</v>
      </c>
      <c r="O12" s="455"/>
      <c r="Q12" s="474"/>
    </row>
    <row r="13" spans="1:17" ht="18" customHeight="1" x14ac:dyDescent="0.2">
      <c r="A13" s="456" t="s">
        <v>5</v>
      </c>
      <c r="B13" s="461">
        <v>0</v>
      </c>
      <c r="C13" s="462">
        <v>0</v>
      </c>
      <c r="D13" s="462">
        <v>0</v>
      </c>
      <c r="E13" s="462">
        <v>0</v>
      </c>
      <c r="F13" s="462">
        <v>0</v>
      </c>
      <c r="G13" s="462">
        <v>0</v>
      </c>
      <c r="H13" s="462">
        <v>0</v>
      </c>
      <c r="I13" s="462">
        <v>0</v>
      </c>
      <c r="J13" s="462">
        <v>0</v>
      </c>
      <c r="K13" s="462">
        <v>0</v>
      </c>
      <c r="L13" s="462">
        <v>0</v>
      </c>
      <c r="M13" s="463">
        <v>0</v>
      </c>
      <c r="N13" s="460">
        <f t="shared" ref="N13" si="1">SUM(B13:M13)</f>
        <v>0</v>
      </c>
      <c r="O13" s="455"/>
      <c r="Q13" s="474"/>
    </row>
    <row r="14" spans="1:17" ht="18" customHeight="1" x14ac:dyDescent="0.2">
      <c r="A14" s="456" t="s">
        <v>31</v>
      </c>
      <c r="B14" s="475">
        <v>0</v>
      </c>
      <c r="C14" s="476">
        <v>0</v>
      </c>
      <c r="D14" s="476">
        <v>0</v>
      </c>
      <c r="E14" s="476">
        <v>0</v>
      </c>
      <c r="F14" s="476">
        <v>0</v>
      </c>
      <c r="G14" s="476">
        <v>0</v>
      </c>
      <c r="H14" s="476">
        <v>0</v>
      </c>
      <c r="I14" s="476">
        <v>0</v>
      </c>
      <c r="J14" s="476">
        <v>0</v>
      </c>
      <c r="K14" s="476">
        <v>0</v>
      </c>
      <c r="L14" s="476">
        <v>0</v>
      </c>
      <c r="M14" s="477">
        <v>0</v>
      </c>
      <c r="N14" s="468">
        <f>SUM(B14:M14)</f>
        <v>0</v>
      </c>
      <c r="O14" s="455"/>
      <c r="Q14" s="474"/>
    </row>
    <row r="15" spans="1:17" ht="18" customHeight="1" x14ac:dyDescent="0.2">
      <c r="A15" s="456" t="s">
        <v>6</v>
      </c>
      <c r="B15" s="478">
        <v>0</v>
      </c>
      <c r="C15" s="479">
        <v>0</v>
      </c>
      <c r="D15" s="479">
        <v>0</v>
      </c>
      <c r="E15" s="479">
        <v>0</v>
      </c>
      <c r="F15" s="479">
        <v>0</v>
      </c>
      <c r="G15" s="479">
        <v>0</v>
      </c>
      <c r="H15" s="479">
        <v>0</v>
      </c>
      <c r="I15" s="479">
        <v>0</v>
      </c>
      <c r="J15" s="479">
        <v>0</v>
      </c>
      <c r="K15" s="479">
        <v>0</v>
      </c>
      <c r="L15" s="479">
        <v>0</v>
      </c>
      <c r="M15" s="480">
        <v>0</v>
      </c>
      <c r="N15" s="481">
        <f>SUM(B15:M15)</f>
        <v>0</v>
      </c>
      <c r="O15" s="455"/>
      <c r="Q15" s="474"/>
    </row>
    <row r="16" spans="1:17" ht="18" customHeight="1" x14ac:dyDescent="0.2">
      <c r="A16" s="456" t="s">
        <v>7</v>
      </c>
      <c r="B16" s="482">
        <v>0</v>
      </c>
      <c r="C16" s="483">
        <v>0</v>
      </c>
      <c r="D16" s="483">
        <v>0</v>
      </c>
      <c r="E16" s="483">
        <v>0</v>
      </c>
      <c r="F16" s="483">
        <v>0</v>
      </c>
      <c r="G16" s="483">
        <v>0</v>
      </c>
      <c r="H16" s="483">
        <v>0</v>
      </c>
      <c r="I16" s="483">
        <v>0</v>
      </c>
      <c r="J16" s="483">
        <v>0</v>
      </c>
      <c r="K16" s="483">
        <v>0</v>
      </c>
      <c r="L16" s="483">
        <v>0</v>
      </c>
      <c r="M16" s="484">
        <v>0</v>
      </c>
      <c r="N16" s="481">
        <f>SUM(B16:M16)</f>
        <v>0</v>
      </c>
    </row>
    <row r="17" spans="1:15" ht="18" customHeight="1" x14ac:dyDescent="0.2">
      <c r="O17" s="452"/>
    </row>
    <row r="18" spans="1:15" ht="18" customHeight="1" x14ac:dyDescent="0.2">
      <c r="A18" s="453" t="s">
        <v>0</v>
      </c>
      <c r="B18" s="454" t="s">
        <v>46</v>
      </c>
      <c r="C18" s="454" t="s">
        <v>221</v>
      </c>
      <c r="D18" s="454" t="s">
        <v>222</v>
      </c>
      <c r="E18" s="454" t="s">
        <v>223</v>
      </c>
      <c r="F18" s="454" t="s">
        <v>224</v>
      </c>
      <c r="G18" s="454" t="s">
        <v>225</v>
      </c>
      <c r="H18" s="454" t="s">
        <v>226</v>
      </c>
      <c r="I18" s="454" t="s">
        <v>227</v>
      </c>
      <c r="J18" s="454" t="s">
        <v>228</v>
      </c>
      <c r="K18" s="454" t="s">
        <v>229</v>
      </c>
      <c r="L18" s="454" t="s">
        <v>230</v>
      </c>
      <c r="M18" s="454" t="s">
        <v>231</v>
      </c>
      <c r="N18" s="454" t="s">
        <v>19</v>
      </c>
      <c r="O18" s="455"/>
    </row>
    <row r="19" spans="1:15" ht="18" customHeight="1" x14ac:dyDescent="0.2">
      <c r="A19" s="456" t="s">
        <v>8</v>
      </c>
      <c r="B19" s="486">
        <v>0</v>
      </c>
      <c r="C19" s="487">
        <v>0</v>
      </c>
      <c r="D19" s="487">
        <v>0</v>
      </c>
      <c r="E19" s="487">
        <v>0</v>
      </c>
      <c r="F19" s="487">
        <v>0</v>
      </c>
      <c r="G19" s="487">
        <v>0</v>
      </c>
      <c r="H19" s="487">
        <v>0</v>
      </c>
      <c r="I19" s="487">
        <v>0</v>
      </c>
      <c r="J19" s="487">
        <v>0</v>
      </c>
      <c r="K19" s="487">
        <v>0</v>
      </c>
      <c r="L19" s="487">
        <v>0</v>
      </c>
      <c r="M19" s="488">
        <v>0</v>
      </c>
      <c r="N19" s="481">
        <f>SUM(B19:M19)</f>
        <v>0</v>
      </c>
      <c r="O19" s="489"/>
    </row>
    <row r="20" spans="1:15" ht="18" customHeight="1" x14ac:dyDescent="0.2">
      <c r="A20" s="456" t="s">
        <v>9</v>
      </c>
      <c r="B20" s="490">
        <v>0</v>
      </c>
      <c r="C20" s="491">
        <v>0</v>
      </c>
      <c r="D20" s="491">
        <v>0</v>
      </c>
      <c r="E20" s="491">
        <v>0</v>
      </c>
      <c r="F20" s="491">
        <v>0</v>
      </c>
      <c r="G20" s="491">
        <v>0</v>
      </c>
      <c r="H20" s="491">
        <v>0</v>
      </c>
      <c r="I20" s="491">
        <v>0</v>
      </c>
      <c r="J20" s="491">
        <v>0</v>
      </c>
      <c r="K20" s="491">
        <v>0</v>
      </c>
      <c r="L20" s="491">
        <v>0</v>
      </c>
      <c r="M20" s="492">
        <v>0</v>
      </c>
      <c r="N20" s="481">
        <f t="shared" ref="N20:N22" si="2">SUM(B20:M20)</f>
        <v>0</v>
      </c>
      <c r="O20" s="455"/>
    </row>
    <row r="21" spans="1:15" ht="18" customHeight="1" x14ac:dyDescent="0.2">
      <c r="A21" s="456" t="s">
        <v>56</v>
      </c>
      <c r="B21" s="478">
        <v>0</v>
      </c>
      <c r="C21" s="479">
        <v>0</v>
      </c>
      <c r="D21" s="479">
        <v>0</v>
      </c>
      <c r="E21" s="479">
        <v>0</v>
      </c>
      <c r="F21" s="479">
        <v>0</v>
      </c>
      <c r="G21" s="479">
        <v>0</v>
      </c>
      <c r="H21" s="479">
        <v>0</v>
      </c>
      <c r="I21" s="479">
        <v>0</v>
      </c>
      <c r="J21" s="479">
        <v>0</v>
      </c>
      <c r="K21" s="479">
        <v>0</v>
      </c>
      <c r="L21" s="479">
        <v>0</v>
      </c>
      <c r="M21" s="480">
        <v>0</v>
      </c>
      <c r="N21" s="481">
        <f t="shared" si="2"/>
        <v>0</v>
      </c>
      <c r="O21" s="455"/>
    </row>
    <row r="22" spans="1:15" ht="18" customHeight="1" x14ac:dyDescent="0.2">
      <c r="A22" s="456" t="s">
        <v>10</v>
      </c>
      <c r="B22" s="482">
        <v>0</v>
      </c>
      <c r="C22" s="483">
        <v>0</v>
      </c>
      <c r="D22" s="483">
        <v>0</v>
      </c>
      <c r="E22" s="483">
        <v>0</v>
      </c>
      <c r="F22" s="483">
        <v>0</v>
      </c>
      <c r="G22" s="483">
        <v>0</v>
      </c>
      <c r="H22" s="483">
        <v>0</v>
      </c>
      <c r="I22" s="483">
        <v>0</v>
      </c>
      <c r="J22" s="483">
        <v>0</v>
      </c>
      <c r="K22" s="483">
        <v>0</v>
      </c>
      <c r="L22" s="483">
        <v>0</v>
      </c>
      <c r="M22" s="484">
        <v>0</v>
      </c>
      <c r="N22" s="481">
        <f t="shared" si="2"/>
        <v>0</v>
      </c>
    </row>
  </sheetData>
  <mergeCells count="4">
    <mergeCell ref="A10:B10"/>
    <mergeCell ref="A4:B4"/>
    <mergeCell ref="A2:N2"/>
    <mergeCell ref="A1:N1"/>
  </mergeCells>
  <phoneticPr fontId="0" type="noConversion"/>
  <printOptions horizontalCentered="1"/>
  <pageMargins left="0.44" right="0.42" top="1.1399999999999999" bottom="0.59055118110236227" header="0" footer="0"/>
  <pageSetup scale="60" orientation="landscape" r:id="rId1"/>
  <headerFooter>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6"/>
    <pageSetUpPr fitToPage="1"/>
  </sheetPr>
  <dimension ref="A1:M19"/>
  <sheetViews>
    <sheetView showGridLines="0" workbookViewId="0">
      <pane ySplit="5" topLeftCell="A6" activePane="bottomLeft" state="frozen"/>
      <selection sqref="A1:N1"/>
      <selection pane="bottomLeft" sqref="A1:N1"/>
    </sheetView>
  </sheetViews>
  <sheetFormatPr baseColWidth="10" defaultColWidth="12.5703125" defaultRowHeight="12.75" x14ac:dyDescent="0.2"/>
  <cols>
    <col min="1" max="1" width="10.42578125" style="38" bestFit="1" customWidth="1"/>
    <col min="2" max="13" width="13" style="38" customWidth="1"/>
    <col min="14" max="16384" width="12.5703125" style="38"/>
  </cols>
  <sheetData>
    <row r="1" spans="1:13" ht="15.75" x14ac:dyDescent="0.25">
      <c r="A1" s="742" t="str">
        <f>"Empresa "&amp; Datos_Generales!D3</f>
        <v xml:space="preserve">Empresa </v>
      </c>
      <c r="B1" s="742"/>
      <c r="C1" s="742"/>
      <c r="D1" s="742"/>
      <c r="E1" s="742"/>
      <c r="F1" s="742"/>
      <c r="G1" s="742"/>
      <c r="H1" s="742"/>
      <c r="I1" s="742"/>
      <c r="J1" s="742"/>
      <c r="K1" s="742"/>
      <c r="L1" s="742"/>
      <c r="M1" s="742"/>
    </row>
    <row r="2" spans="1:13" ht="15.75" x14ac:dyDescent="0.25">
      <c r="A2" s="742" t="str">
        <f>"CUADRO No 18: RESUMEN DE LOS ARCHIVOS TXT DETALLE DE COMPENSACIONES AÑO " &amp; Datos_Generales!D4</f>
        <v xml:space="preserve">CUADRO No 18: RESUMEN DE LOS ARCHIVOS TXT DETALLE DE COMPENSACIONES AÑO </v>
      </c>
      <c r="B2" s="742"/>
      <c r="C2" s="742"/>
      <c r="D2" s="742"/>
      <c r="E2" s="742"/>
      <c r="F2" s="742"/>
      <c r="G2" s="742"/>
      <c r="H2" s="742"/>
      <c r="I2" s="742"/>
      <c r="J2" s="742"/>
      <c r="K2" s="742"/>
      <c r="L2" s="742"/>
      <c r="M2" s="742"/>
    </row>
    <row r="3" spans="1:13" s="39" customFormat="1" x14ac:dyDescent="0.2">
      <c r="A3" s="743"/>
      <c r="B3" s="743"/>
      <c r="C3" s="743"/>
      <c r="D3" s="743"/>
      <c r="E3" s="743"/>
      <c r="F3" s="743"/>
      <c r="G3" s="743"/>
      <c r="H3" s="743"/>
      <c r="I3" s="743"/>
      <c r="J3" s="743"/>
      <c r="K3" s="743"/>
      <c r="L3" s="743"/>
      <c r="M3" s="743"/>
    </row>
    <row r="4" spans="1:13" s="39" customFormat="1" x14ac:dyDescent="0.2">
      <c r="A4" s="744" t="s">
        <v>151</v>
      </c>
      <c r="B4" s="747" t="s">
        <v>152</v>
      </c>
      <c r="C4" s="748"/>
      <c r="D4" s="748"/>
      <c r="E4" s="748"/>
      <c r="F4" s="748"/>
      <c r="G4" s="749"/>
      <c r="H4" s="747" t="s">
        <v>153</v>
      </c>
      <c r="I4" s="748"/>
      <c r="J4" s="748"/>
      <c r="K4" s="748"/>
      <c r="L4" s="748"/>
      <c r="M4" s="749"/>
    </row>
    <row r="5" spans="1:13" s="39" customFormat="1" x14ac:dyDescent="0.2">
      <c r="A5" s="745"/>
      <c r="B5" s="747" t="s">
        <v>154</v>
      </c>
      <c r="C5" s="748"/>
      <c r="D5" s="749"/>
      <c r="E5" s="747" t="s">
        <v>155</v>
      </c>
      <c r="F5" s="748"/>
      <c r="G5" s="749"/>
      <c r="H5" s="747" t="s">
        <v>154</v>
      </c>
      <c r="I5" s="748"/>
      <c r="J5" s="749"/>
      <c r="K5" s="747" t="s">
        <v>155</v>
      </c>
      <c r="L5" s="748"/>
      <c r="M5" s="749"/>
    </row>
    <row r="6" spans="1:13" x14ac:dyDescent="0.2">
      <c r="A6" s="746"/>
      <c r="B6" s="493" t="s">
        <v>156</v>
      </c>
      <c r="C6" s="494" t="s">
        <v>157</v>
      </c>
      <c r="D6" s="494" t="s">
        <v>158</v>
      </c>
      <c r="E6" s="493" t="s">
        <v>156</v>
      </c>
      <c r="F6" s="494" t="s">
        <v>157</v>
      </c>
      <c r="G6" s="494" t="s">
        <v>158</v>
      </c>
      <c r="H6" s="493" t="s">
        <v>156</v>
      </c>
      <c r="I6" s="494" t="s">
        <v>157</v>
      </c>
      <c r="J6" s="494" t="s">
        <v>158</v>
      </c>
      <c r="K6" s="493" t="s">
        <v>156</v>
      </c>
      <c r="L6" s="494" t="s">
        <v>157</v>
      </c>
      <c r="M6" s="494" t="s">
        <v>158</v>
      </c>
    </row>
    <row r="7" spans="1:13" ht="14.25" x14ac:dyDescent="0.2">
      <c r="A7" s="152" t="s">
        <v>113</v>
      </c>
      <c r="B7" s="496">
        <v>0</v>
      </c>
      <c r="C7" s="497">
        <v>0</v>
      </c>
      <c r="D7" s="497">
        <v>0</v>
      </c>
      <c r="E7" s="497">
        <v>0</v>
      </c>
      <c r="F7" s="497">
        <v>0</v>
      </c>
      <c r="G7" s="497">
        <v>0</v>
      </c>
      <c r="H7" s="497">
        <v>0</v>
      </c>
      <c r="I7" s="497">
        <v>0</v>
      </c>
      <c r="J7" s="497">
        <v>0</v>
      </c>
      <c r="K7" s="497">
        <v>0</v>
      </c>
      <c r="L7" s="497">
        <v>0</v>
      </c>
      <c r="M7" s="498">
        <v>0</v>
      </c>
    </row>
    <row r="8" spans="1:13" ht="14.25" x14ac:dyDescent="0.2">
      <c r="A8" s="152" t="s">
        <v>114</v>
      </c>
      <c r="B8" s="499">
        <v>0</v>
      </c>
      <c r="C8" s="500">
        <v>0</v>
      </c>
      <c r="D8" s="500">
        <v>0</v>
      </c>
      <c r="E8" s="500">
        <v>0</v>
      </c>
      <c r="F8" s="500">
        <v>0</v>
      </c>
      <c r="G8" s="500">
        <v>0</v>
      </c>
      <c r="H8" s="500">
        <v>0</v>
      </c>
      <c r="I8" s="500">
        <v>0</v>
      </c>
      <c r="J8" s="500">
        <v>0</v>
      </c>
      <c r="K8" s="500">
        <v>0</v>
      </c>
      <c r="L8" s="500">
        <v>0</v>
      </c>
      <c r="M8" s="501">
        <v>0</v>
      </c>
    </row>
    <row r="9" spans="1:13" ht="14.25" x14ac:dyDescent="0.2">
      <c r="A9" s="152" t="s">
        <v>115</v>
      </c>
      <c r="B9" s="499">
        <v>0</v>
      </c>
      <c r="C9" s="500">
        <v>0</v>
      </c>
      <c r="D9" s="500">
        <v>0</v>
      </c>
      <c r="E9" s="500">
        <v>0</v>
      </c>
      <c r="F9" s="500">
        <v>0</v>
      </c>
      <c r="G9" s="500">
        <v>0</v>
      </c>
      <c r="H9" s="500">
        <v>0</v>
      </c>
      <c r="I9" s="500">
        <v>0</v>
      </c>
      <c r="J9" s="500">
        <v>0</v>
      </c>
      <c r="K9" s="500">
        <v>0</v>
      </c>
      <c r="L9" s="500">
        <v>0</v>
      </c>
      <c r="M9" s="501">
        <v>0</v>
      </c>
    </row>
    <row r="10" spans="1:13" ht="14.25" x14ac:dyDescent="0.2">
      <c r="A10" s="152" t="s">
        <v>116</v>
      </c>
      <c r="B10" s="499">
        <v>0</v>
      </c>
      <c r="C10" s="500">
        <v>0</v>
      </c>
      <c r="D10" s="500">
        <v>0</v>
      </c>
      <c r="E10" s="500">
        <v>0</v>
      </c>
      <c r="F10" s="500">
        <v>0</v>
      </c>
      <c r="G10" s="500">
        <v>0</v>
      </c>
      <c r="H10" s="500">
        <v>0</v>
      </c>
      <c r="I10" s="500">
        <v>0</v>
      </c>
      <c r="J10" s="500">
        <v>0</v>
      </c>
      <c r="K10" s="500">
        <v>0</v>
      </c>
      <c r="L10" s="500">
        <v>0</v>
      </c>
      <c r="M10" s="501">
        <v>0</v>
      </c>
    </row>
    <row r="11" spans="1:13" ht="14.25" x14ac:dyDescent="0.2">
      <c r="A11" s="152" t="s">
        <v>117</v>
      </c>
      <c r="B11" s="499">
        <v>0</v>
      </c>
      <c r="C11" s="500">
        <v>0</v>
      </c>
      <c r="D11" s="500">
        <v>0</v>
      </c>
      <c r="E11" s="500">
        <v>0</v>
      </c>
      <c r="F11" s="500">
        <v>0</v>
      </c>
      <c r="G11" s="500">
        <v>0</v>
      </c>
      <c r="H11" s="500">
        <v>0</v>
      </c>
      <c r="I11" s="500">
        <v>0</v>
      </c>
      <c r="J11" s="500">
        <v>0</v>
      </c>
      <c r="K11" s="500">
        <v>0</v>
      </c>
      <c r="L11" s="500">
        <v>0</v>
      </c>
      <c r="M11" s="501">
        <v>0</v>
      </c>
    </row>
    <row r="12" spans="1:13" ht="14.25" x14ac:dyDescent="0.2">
      <c r="A12" s="152" t="s">
        <v>118</v>
      </c>
      <c r="B12" s="499">
        <v>0</v>
      </c>
      <c r="C12" s="500">
        <v>0</v>
      </c>
      <c r="D12" s="500">
        <v>0</v>
      </c>
      <c r="E12" s="500">
        <v>0</v>
      </c>
      <c r="F12" s="500">
        <v>0</v>
      </c>
      <c r="G12" s="500">
        <v>0</v>
      </c>
      <c r="H12" s="500">
        <v>0</v>
      </c>
      <c r="I12" s="500">
        <v>0</v>
      </c>
      <c r="J12" s="500">
        <v>0</v>
      </c>
      <c r="K12" s="500">
        <v>0</v>
      </c>
      <c r="L12" s="500">
        <v>0</v>
      </c>
      <c r="M12" s="501">
        <v>0</v>
      </c>
    </row>
    <row r="13" spans="1:13" ht="14.25" x14ac:dyDescent="0.2">
      <c r="A13" s="152" t="s">
        <v>119</v>
      </c>
      <c r="B13" s="499">
        <v>0</v>
      </c>
      <c r="C13" s="500">
        <v>0</v>
      </c>
      <c r="D13" s="500">
        <v>0</v>
      </c>
      <c r="E13" s="500">
        <v>0</v>
      </c>
      <c r="F13" s="500">
        <v>0</v>
      </c>
      <c r="G13" s="500">
        <v>0</v>
      </c>
      <c r="H13" s="500">
        <v>0</v>
      </c>
      <c r="I13" s="500">
        <v>0</v>
      </c>
      <c r="J13" s="500">
        <v>0</v>
      </c>
      <c r="K13" s="500">
        <v>0</v>
      </c>
      <c r="L13" s="500">
        <v>0</v>
      </c>
      <c r="M13" s="501">
        <v>0</v>
      </c>
    </row>
    <row r="14" spans="1:13" ht="14.25" x14ac:dyDescent="0.2">
      <c r="A14" s="152" t="s">
        <v>120</v>
      </c>
      <c r="B14" s="499">
        <v>0</v>
      </c>
      <c r="C14" s="500">
        <v>0</v>
      </c>
      <c r="D14" s="500">
        <v>0</v>
      </c>
      <c r="E14" s="500">
        <v>0</v>
      </c>
      <c r="F14" s="500">
        <v>0</v>
      </c>
      <c r="G14" s="500">
        <v>0</v>
      </c>
      <c r="H14" s="500">
        <v>0</v>
      </c>
      <c r="I14" s="500">
        <v>0</v>
      </c>
      <c r="J14" s="500">
        <v>0</v>
      </c>
      <c r="K14" s="500">
        <v>0</v>
      </c>
      <c r="L14" s="500">
        <v>0</v>
      </c>
      <c r="M14" s="501">
        <v>0</v>
      </c>
    </row>
    <row r="15" spans="1:13" ht="14.25" x14ac:dyDescent="0.2">
      <c r="A15" s="152" t="s">
        <v>121</v>
      </c>
      <c r="B15" s="499">
        <v>0</v>
      </c>
      <c r="C15" s="500">
        <v>0</v>
      </c>
      <c r="D15" s="500">
        <v>0</v>
      </c>
      <c r="E15" s="500">
        <v>0</v>
      </c>
      <c r="F15" s="500">
        <v>0</v>
      </c>
      <c r="G15" s="500">
        <v>0</v>
      </c>
      <c r="H15" s="500">
        <v>0</v>
      </c>
      <c r="I15" s="500">
        <v>0</v>
      </c>
      <c r="J15" s="500">
        <v>0</v>
      </c>
      <c r="K15" s="500">
        <v>0</v>
      </c>
      <c r="L15" s="500">
        <v>0</v>
      </c>
      <c r="M15" s="501">
        <v>0</v>
      </c>
    </row>
    <row r="16" spans="1:13" ht="14.25" x14ac:dyDescent="0.2">
      <c r="A16" s="152" t="s">
        <v>159</v>
      </c>
      <c r="B16" s="499">
        <v>0</v>
      </c>
      <c r="C16" s="500">
        <v>0</v>
      </c>
      <c r="D16" s="500">
        <v>0</v>
      </c>
      <c r="E16" s="500">
        <v>0</v>
      </c>
      <c r="F16" s="500">
        <v>0</v>
      </c>
      <c r="G16" s="500">
        <v>0</v>
      </c>
      <c r="H16" s="500">
        <v>0</v>
      </c>
      <c r="I16" s="500">
        <v>0</v>
      </c>
      <c r="J16" s="500">
        <v>0</v>
      </c>
      <c r="K16" s="500">
        <v>0</v>
      </c>
      <c r="L16" s="500">
        <v>0</v>
      </c>
      <c r="M16" s="501">
        <v>0</v>
      </c>
    </row>
    <row r="17" spans="1:13" ht="14.25" x14ac:dyDescent="0.2">
      <c r="A17" s="152" t="s">
        <v>122</v>
      </c>
      <c r="B17" s="499">
        <v>0</v>
      </c>
      <c r="C17" s="500">
        <v>0</v>
      </c>
      <c r="D17" s="500">
        <v>0</v>
      </c>
      <c r="E17" s="500">
        <v>0</v>
      </c>
      <c r="F17" s="500">
        <v>0</v>
      </c>
      <c r="G17" s="500">
        <v>0</v>
      </c>
      <c r="H17" s="500">
        <v>0</v>
      </c>
      <c r="I17" s="500">
        <v>0</v>
      </c>
      <c r="J17" s="500">
        <v>0</v>
      </c>
      <c r="K17" s="500">
        <v>0</v>
      </c>
      <c r="L17" s="500">
        <v>0</v>
      </c>
      <c r="M17" s="501">
        <v>0</v>
      </c>
    </row>
    <row r="18" spans="1:13" ht="14.25" x14ac:dyDescent="0.2">
      <c r="A18" s="152" t="s">
        <v>123</v>
      </c>
      <c r="B18" s="502">
        <v>0</v>
      </c>
      <c r="C18" s="503">
        <v>0</v>
      </c>
      <c r="D18" s="503">
        <v>0</v>
      </c>
      <c r="E18" s="503">
        <v>0</v>
      </c>
      <c r="F18" s="503">
        <v>0</v>
      </c>
      <c r="G18" s="503">
        <v>0</v>
      </c>
      <c r="H18" s="503">
        <v>0</v>
      </c>
      <c r="I18" s="503">
        <v>0</v>
      </c>
      <c r="J18" s="503">
        <v>0</v>
      </c>
      <c r="K18" s="503">
        <v>0</v>
      </c>
      <c r="L18" s="503">
        <v>0</v>
      </c>
      <c r="M18" s="504">
        <v>0</v>
      </c>
    </row>
    <row r="19" spans="1:13" ht="15" x14ac:dyDescent="0.25">
      <c r="A19" s="495" t="s">
        <v>19</v>
      </c>
      <c r="B19" s="505">
        <f>SUM(B7:B18)</f>
        <v>0</v>
      </c>
      <c r="C19" s="505">
        <f>SUM(C7:C18)</f>
        <v>0</v>
      </c>
      <c r="D19" s="506">
        <f>SUM(D7:D18)</f>
        <v>0</v>
      </c>
      <c r="E19" s="505">
        <f>SUM(E7:E18)</f>
        <v>0</v>
      </c>
      <c r="F19" s="505">
        <f t="shared" ref="F19:M19" si="0">SUM(F7:F18)</f>
        <v>0</v>
      </c>
      <c r="G19" s="506">
        <f t="shared" si="0"/>
        <v>0</v>
      </c>
      <c r="H19" s="505">
        <f t="shared" si="0"/>
        <v>0</v>
      </c>
      <c r="I19" s="505">
        <f t="shared" si="0"/>
        <v>0</v>
      </c>
      <c r="J19" s="506">
        <f t="shared" si="0"/>
        <v>0</v>
      </c>
      <c r="K19" s="505">
        <f t="shared" si="0"/>
        <v>0</v>
      </c>
      <c r="L19" s="505">
        <f t="shared" si="0"/>
        <v>0</v>
      </c>
      <c r="M19" s="506">
        <f t="shared" si="0"/>
        <v>0</v>
      </c>
    </row>
  </sheetData>
  <mergeCells count="10">
    <mergeCell ref="A1:M1"/>
    <mergeCell ref="A2:M2"/>
    <mergeCell ref="A3:M3"/>
    <mergeCell ref="A4:A6"/>
    <mergeCell ref="B4:G4"/>
    <mergeCell ref="H4:M4"/>
    <mergeCell ref="B5:D5"/>
    <mergeCell ref="E5:G5"/>
    <mergeCell ref="H5:J5"/>
    <mergeCell ref="K5:M5"/>
  </mergeCells>
  <printOptions horizontalCentered="1"/>
  <pageMargins left="0.59055118110236227" right="0.59055118110236227" top="0.98425196850393704" bottom="0.59055118110236227" header="0" footer="0"/>
  <pageSetup scale="82" orientation="landscape" r:id="rId1"/>
  <headerFooter>
    <oddFooter>Página &amp;P&amp;R&amp;A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0.249977111117893"/>
    <pageSetUpPr fitToPage="1"/>
  </sheetPr>
  <dimension ref="A1:O13"/>
  <sheetViews>
    <sheetView showGridLines="0" zoomScaleNormal="100" zoomScaleSheetLayoutView="130" workbookViewId="0">
      <pane ySplit="3" topLeftCell="A4" activePane="bottomLeft" state="frozen"/>
      <selection activeCell="D3" sqref="D3"/>
      <selection pane="bottomLeft" activeCell="A48" sqref="A48"/>
    </sheetView>
  </sheetViews>
  <sheetFormatPr baseColWidth="10" defaultColWidth="50.85546875" defaultRowHeight="12.75" x14ac:dyDescent="0.2"/>
  <cols>
    <col min="1" max="1" width="50.85546875" style="16"/>
    <col min="2" max="2" width="28.140625" style="16" customWidth="1"/>
    <col min="3" max="16384" width="50.85546875" style="16"/>
  </cols>
  <sheetData>
    <row r="1" spans="1:15" ht="15" x14ac:dyDescent="0.25">
      <c r="A1" s="702" t="str">
        <f>"Empresa "&amp; Datos_Generales!D3</f>
        <v xml:space="preserve">Empresa </v>
      </c>
      <c r="B1" s="702"/>
    </row>
    <row r="2" spans="1:15" s="251" customFormat="1" ht="18" customHeight="1" x14ac:dyDescent="0.25">
      <c r="A2" s="702" t="str">
        <f>"Cuadro No 1: Información Técnica (Año " &amp; Datos_Generales!D4 &amp;")"</f>
        <v>Cuadro No 1: Información Técnica (Año )</v>
      </c>
      <c r="B2" s="702"/>
      <c r="C2" s="249"/>
      <c r="D2" s="249"/>
      <c r="E2" s="249"/>
      <c r="F2" s="249"/>
      <c r="G2" s="249"/>
      <c r="H2" s="249"/>
      <c r="I2" s="249"/>
      <c r="J2" s="249"/>
      <c r="K2" s="249"/>
      <c r="L2" s="249"/>
      <c r="M2" s="249"/>
      <c r="N2" s="249"/>
      <c r="O2" s="250"/>
    </row>
    <row r="3" spans="1:15" ht="29.25" customHeight="1" x14ac:dyDescent="0.2">
      <c r="A3" s="252" t="s">
        <v>0</v>
      </c>
      <c r="B3" s="253" t="s">
        <v>100</v>
      </c>
    </row>
    <row r="4" spans="1:15" s="256" customFormat="1" ht="14.25" x14ac:dyDescent="0.2">
      <c r="A4" s="254" t="s">
        <v>946</v>
      </c>
      <c r="B4" s="255"/>
    </row>
    <row r="5" spans="1:15" s="256" customFormat="1" x14ac:dyDescent="0.2">
      <c r="A5" s="254" t="s">
        <v>101</v>
      </c>
      <c r="B5" s="257"/>
    </row>
    <row r="6" spans="1:15" s="256" customFormat="1" x14ac:dyDescent="0.2">
      <c r="A6" s="254" t="s">
        <v>102</v>
      </c>
      <c r="B6" s="258">
        <f>SUM(B7:B8)</f>
        <v>0</v>
      </c>
      <c r="D6" s="259"/>
      <c r="E6" s="260"/>
      <c r="F6" s="261"/>
    </row>
    <row r="7" spans="1:15" s="256" customFormat="1" x14ac:dyDescent="0.2">
      <c r="A7" s="254" t="s">
        <v>103</v>
      </c>
      <c r="B7" s="255"/>
      <c r="D7" s="259"/>
      <c r="E7" s="260"/>
      <c r="F7" s="261"/>
    </row>
    <row r="8" spans="1:15" s="256" customFormat="1" x14ac:dyDescent="0.2">
      <c r="A8" s="254" t="s">
        <v>104</v>
      </c>
      <c r="B8" s="257"/>
      <c r="D8" s="259"/>
      <c r="E8" s="260"/>
      <c r="F8" s="261"/>
    </row>
    <row r="9" spans="1:15" s="256" customFormat="1" x14ac:dyDescent="0.2">
      <c r="A9" s="254" t="s">
        <v>105</v>
      </c>
      <c r="B9" s="262">
        <f>SUM(B10:B11)</f>
        <v>0</v>
      </c>
    </row>
    <row r="10" spans="1:15" s="256" customFormat="1" x14ac:dyDescent="0.2">
      <c r="A10" s="254" t="s">
        <v>106</v>
      </c>
      <c r="B10" s="263"/>
    </row>
    <row r="11" spans="1:15" s="256" customFormat="1" x14ac:dyDescent="0.2">
      <c r="A11" s="254" t="s">
        <v>107</v>
      </c>
      <c r="B11" s="264"/>
    </row>
    <row r="12" spans="1:15" s="256" customFormat="1" x14ac:dyDescent="0.2">
      <c r="A12" s="254" t="s">
        <v>108</v>
      </c>
      <c r="B12" s="265"/>
    </row>
    <row r="13" spans="1:15" s="256" customFormat="1" x14ac:dyDescent="0.2">
      <c r="A13" s="266" t="s">
        <v>109</v>
      </c>
      <c r="B13" s="267"/>
    </row>
  </sheetData>
  <mergeCells count="2">
    <mergeCell ref="A2:B2"/>
    <mergeCell ref="A1:B1"/>
  </mergeCells>
  <printOptions horizontalCentered="1"/>
  <pageMargins left="0.59055118110236227" right="0.59055118110236227" top="0.98425196850393704" bottom="0.59055118110236227" header="0" footer="0"/>
  <pageSetup orientation="portrait" r:id="rId1"/>
  <headerFooter>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6"/>
  </sheetPr>
  <dimension ref="A1:Z133"/>
  <sheetViews>
    <sheetView showGridLines="0" zoomScale="85" zoomScaleNormal="85" zoomScaleSheetLayoutView="30" workbookViewId="0">
      <pane ySplit="1" topLeftCell="A2" activePane="bottomLeft" state="frozen"/>
      <selection sqref="A1:N1"/>
      <selection pane="bottomLeft" sqref="A1:N1"/>
    </sheetView>
  </sheetViews>
  <sheetFormatPr baseColWidth="10" defaultColWidth="11.42578125" defaultRowHeight="15" x14ac:dyDescent="0.2"/>
  <cols>
    <col min="1" max="1" width="51.42578125" style="509" customWidth="1"/>
    <col min="2" max="2" width="26" style="509" customWidth="1"/>
    <col min="3" max="3" width="13.140625" style="509" bestFit="1" customWidth="1"/>
    <col min="4" max="4" width="9.140625" style="509" bestFit="1" customWidth="1"/>
    <col min="5" max="5" width="7.7109375" style="509" bestFit="1" customWidth="1"/>
    <col min="6" max="13" width="7.140625" style="509" bestFit="1" customWidth="1"/>
    <col min="14" max="14" width="9.28515625" style="509" bestFit="1" customWidth="1"/>
    <col min="15" max="25" width="7.140625" style="509" bestFit="1" customWidth="1"/>
    <col min="26" max="26" width="13.140625" style="509" customWidth="1"/>
    <col min="27" max="28" width="12.5703125" style="509" customWidth="1"/>
    <col min="29" max="35" width="12.28515625" style="509" customWidth="1"/>
    <col min="36" max="16384" width="11.42578125" style="509"/>
  </cols>
  <sheetData>
    <row r="1" spans="1:21" ht="15.75" x14ac:dyDescent="0.25">
      <c r="A1" s="751" t="str">
        <f>"Empresa "&amp; Datos_Generales!D3</f>
        <v xml:space="preserve">Empresa </v>
      </c>
      <c r="B1" s="751"/>
      <c r="C1" s="751"/>
      <c r="D1" s="751"/>
      <c r="E1" s="751"/>
      <c r="F1" s="751"/>
      <c r="G1" s="751"/>
      <c r="H1" s="751"/>
      <c r="I1" s="751"/>
      <c r="J1" s="751"/>
      <c r="K1" s="751"/>
      <c r="L1" s="751"/>
      <c r="M1" s="751"/>
      <c r="N1" s="507"/>
      <c r="O1" s="507"/>
      <c r="P1" s="507"/>
      <c r="Q1" s="508"/>
      <c r="R1" s="508"/>
      <c r="S1" s="508"/>
      <c r="T1" s="508"/>
    </row>
    <row r="2" spans="1:21" ht="15.75" x14ac:dyDescent="0.25">
      <c r="A2" s="752" t="str">
        <f>"CUADRO No19 : INFORMACIÓN DE CALIDAD DE LOS SISTEMAS DE DISTRIBUCIÓN DE ACUERDO  A LA EVOLUCIÓN DE LOS INDICADORES, "&amp; Datos_Generales!D4</f>
        <v xml:space="preserve">CUADRO No19 : INFORMACIÓN DE CALIDAD DE LOS SISTEMAS DE DISTRIBUCIÓN DE ACUERDO  A LA EVOLUCIÓN DE LOS INDICADORES, </v>
      </c>
      <c r="B2" s="752"/>
      <c r="C2" s="752"/>
      <c r="D2" s="752"/>
      <c r="E2" s="752"/>
      <c r="F2" s="752"/>
      <c r="G2" s="752"/>
      <c r="H2" s="752"/>
      <c r="I2" s="752"/>
      <c r="J2" s="752"/>
      <c r="K2" s="752"/>
      <c r="L2" s="752"/>
      <c r="M2" s="752"/>
      <c r="N2" s="507"/>
      <c r="O2" s="507"/>
      <c r="P2" s="507"/>
      <c r="Q2" s="508"/>
      <c r="R2" s="508"/>
      <c r="S2" s="508"/>
      <c r="T2" s="508"/>
    </row>
    <row r="3" spans="1:21" s="510" customFormat="1" ht="20.25" x14ac:dyDescent="0.3">
      <c r="A3" s="509"/>
      <c r="B3" s="507"/>
      <c r="C3" s="507"/>
      <c r="D3" s="507"/>
      <c r="E3" s="507"/>
      <c r="F3" s="507"/>
      <c r="G3" s="507"/>
      <c r="H3" s="507"/>
      <c r="I3" s="507"/>
      <c r="J3" s="507"/>
      <c r="K3" s="507"/>
      <c r="L3" s="507"/>
      <c r="M3" s="507"/>
    </row>
    <row r="4" spans="1:21" ht="20.25" x14ac:dyDescent="0.3">
      <c r="A4" s="511" t="s">
        <v>37</v>
      </c>
      <c r="B4" s="510"/>
      <c r="C4" s="510"/>
      <c r="D4" s="510"/>
      <c r="E4" s="510"/>
      <c r="F4" s="510"/>
      <c r="G4" s="510"/>
      <c r="H4" s="510"/>
      <c r="I4" s="510"/>
      <c r="J4" s="510"/>
      <c r="K4" s="510"/>
      <c r="L4" s="510"/>
      <c r="M4" s="510"/>
      <c r="T4" s="512"/>
      <c r="U4" s="512"/>
    </row>
    <row r="5" spans="1:21" x14ac:dyDescent="0.2">
      <c r="T5" s="512"/>
      <c r="U5" s="512"/>
    </row>
    <row r="6" spans="1:21" ht="15.75" x14ac:dyDescent="0.25">
      <c r="A6" s="513" t="s">
        <v>853</v>
      </c>
      <c r="T6" s="512"/>
      <c r="U6" s="512"/>
    </row>
    <row r="7" spans="1:21" ht="15.75" x14ac:dyDescent="0.25">
      <c r="N7" s="514"/>
      <c r="O7" s="514"/>
      <c r="T7" s="512"/>
      <c r="U7" s="512"/>
    </row>
    <row r="8" spans="1:21" ht="15.75" x14ac:dyDescent="0.25">
      <c r="B8" s="515" t="s">
        <v>38</v>
      </c>
      <c r="C8" s="515" t="s">
        <v>39</v>
      </c>
      <c r="D8" s="515" t="s">
        <v>40</v>
      </c>
      <c r="E8" s="515" t="s">
        <v>41</v>
      </c>
      <c r="G8" s="514"/>
      <c r="I8" s="514"/>
      <c r="J8" s="514"/>
      <c r="K8" s="514"/>
      <c r="L8" s="514"/>
      <c r="M8" s="514"/>
      <c r="N8" s="516"/>
      <c r="O8" s="516"/>
      <c r="T8" s="512"/>
      <c r="U8" s="512"/>
    </row>
    <row r="9" spans="1:21" ht="15.75" x14ac:dyDescent="0.25">
      <c r="B9" s="517" t="s">
        <v>262</v>
      </c>
      <c r="C9" s="518" t="s">
        <v>262</v>
      </c>
      <c r="D9" s="519"/>
      <c r="E9" s="520"/>
      <c r="G9" s="516"/>
      <c r="I9" s="516"/>
      <c r="J9" s="516"/>
      <c r="K9" s="516"/>
      <c r="L9" s="516"/>
      <c r="M9" s="516"/>
      <c r="N9" s="521"/>
      <c r="O9" s="521"/>
      <c r="P9" s="522"/>
      <c r="Q9" s="522"/>
      <c r="T9" s="523"/>
      <c r="U9" s="512"/>
    </row>
    <row r="10" spans="1:21" x14ac:dyDescent="0.2">
      <c r="C10" s="521"/>
      <c r="D10" s="521"/>
      <c r="E10" s="521"/>
      <c r="F10" s="521"/>
      <c r="G10" s="521"/>
      <c r="H10" s="521"/>
      <c r="I10" s="521"/>
      <c r="J10" s="521"/>
      <c r="K10" s="521"/>
      <c r="L10" s="521"/>
      <c r="M10" s="521"/>
      <c r="N10" s="524"/>
      <c r="O10" s="524"/>
      <c r="P10" s="525"/>
      <c r="Q10" s="525"/>
      <c r="R10" s="525"/>
      <c r="S10" s="525"/>
      <c r="T10" s="512"/>
      <c r="U10" s="512"/>
    </row>
    <row r="11" spans="1:21" ht="15.75" x14ac:dyDescent="0.2">
      <c r="A11" s="526" t="s">
        <v>854</v>
      </c>
      <c r="C11" s="524"/>
      <c r="D11" s="524"/>
      <c r="E11" s="524"/>
      <c r="F11" s="524"/>
      <c r="G11" s="524"/>
      <c r="H11" s="524"/>
      <c r="I11" s="524"/>
      <c r="J11" s="524"/>
      <c r="K11" s="524"/>
      <c r="L11" s="524"/>
      <c r="M11" s="524"/>
      <c r="N11" s="524"/>
      <c r="O11" s="524"/>
      <c r="P11" s="525"/>
      <c r="Q11" s="525"/>
      <c r="R11" s="525"/>
      <c r="S11" s="525"/>
    </row>
    <row r="12" spans="1:21" x14ac:dyDescent="0.2">
      <c r="B12" s="524"/>
      <c r="C12" s="524"/>
      <c r="D12" s="524"/>
      <c r="E12" s="524"/>
      <c r="F12" s="524"/>
      <c r="G12" s="524"/>
      <c r="H12" s="524"/>
      <c r="I12" s="524"/>
      <c r="J12" s="524"/>
      <c r="K12" s="524"/>
      <c r="L12" s="524"/>
      <c r="M12" s="524"/>
    </row>
    <row r="13" spans="1:21" ht="31.5" x14ac:dyDescent="0.2">
      <c r="B13" s="527" t="s">
        <v>864</v>
      </c>
      <c r="C13" s="754" t="s">
        <v>42</v>
      </c>
      <c r="D13" s="754"/>
      <c r="E13" s="753" t="s">
        <v>43</v>
      </c>
      <c r="F13" s="753"/>
      <c r="G13" s="753"/>
      <c r="P13" s="528"/>
    </row>
    <row r="14" spans="1:21" x14ac:dyDescent="0.2">
      <c r="B14" s="529" t="s">
        <v>164</v>
      </c>
      <c r="C14" s="755"/>
      <c r="D14" s="756"/>
      <c r="E14" s="750" t="s">
        <v>196</v>
      </c>
      <c r="F14" s="750"/>
      <c r="G14" s="750"/>
      <c r="O14" s="530"/>
    </row>
    <row r="15" spans="1:21" x14ac:dyDescent="0.2">
      <c r="B15" s="529" t="s">
        <v>165</v>
      </c>
      <c r="C15" s="757"/>
      <c r="D15" s="758"/>
      <c r="E15" s="750" t="s">
        <v>197</v>
      </c>
      <c r="F15" s="750"/>
      <c r="G15" s="750"/>
      <c r="O15" s="528"/>
    </row>
    <row r="16" spans="1:21" x14ac:dyDescent="0.2">
      <c r="B16" s="529" t="s">
        <v>166</v>
      </c>
      <c r="C16" s="757"/>
      <c r="D16" s="758"/>
      <c r="E16" s="750" t="s">
        <v>196</v>
      </c>
      <c r="F16" s="750"/>
      <c r="G16" s="750"/>
    </row>
    <row r="17" spans="2:7" x14ac:dyDescent="0.2">
      <c r="B17" s="529" t="s">
        <v>167</v>
      </c>
      <c r="C17" s="757"/>
      <c r="D17" s="758"/>
      <c r="E17" s="750" t="s">
        <v>197</v>
      </c>
      <c r="F17" s="750"/>
      <c r="G17" s="750"/>
    </row>
    <row r="18" spans="2:7" x14ac:dyDescent="0.2">
      <c r="B18" s="529" t="s">
        <v>168</v>
      </c>
      <c r="C18" s="757"/>
      <c r="D18" s="758"/>
      <c r="E18" s="750" t="s">
        <v>198</v>
      </c>
      <c r="F18" s="750"/>
      <c r="G18" s="750"/>
    </row>
    <row r="19" spans="2:7" x14ac:dyDescent="0.2">
      <c r="B19" s="529" t="s">
        <v>169</v>
      </c>
      <c r="C19" s="757"/>
      <c r="D19" s="758"/>
      <c r="E19" s="750" t="s">
        <v>198</v>
      </c>
      <c r="F19" s="750"/>
      <c r="G19" s="750"/>
    </row>
    <row r="20" spans="2:7" x14ac:dyDescent="0.2">
      <c r="B20" s="529" t="s">
        <v>170</v>
      </c>
      <c r="C20" s="757"/>
      <c r="D20" s="758"/>
      <c r="E20" s="750" t="s">
        <v>198</v>
      </c>
      <c r="F20" s="750"/>
      <c r="G20" s="750"/>
    </row>
    <row r="21" spans="2:7" x14ac:dyDescent="0.2">
      <c r="B21" s="529" t="s">
        <v>171</v>
      </c>
      <c r="C21" s="757"/>
      <c r="D21" s="758"/>
      <c r="E21" s="750" t="s">
        <v>198</v>
      </c>
      <c r="F21" s="750"/>
      <c r="G21" s="750"/>
    </row>
    <row r="22" spans="2:7" x14ac:dyDescent="0.2">
      <c r="B22" s="529" t="s">
        <v>172</v>
      </c>
      <c r="C22" s="757"/>
      <c r="D22" s="758"/>
      <c r="E22" s="750" t="s">
        <v>198</v>
      </c>
      <c r="F22" s="750"/>
      <c r="G22" s="750"/>
    </row>
    <row r="23" spans="2:7" x14ac:dyDescent="0.2">
      <c r="B23" s="529" t="s">
        <v>173</v>
      </c>
      <c r="C23" s="757"/>
      <c r="D23" s="758"/>
      <c r="E23" s="750" t="s">
        <v>198</v>
      </c>
      <c r="F23" s="750"/>
      <c r="G23" s="750"/>
    </row>
    <row r="24" spans="2:7" x14ac:dyDescent="0.2">
      <c r="B24" s="529" t="s">
        <v>174</v>
      </c>
      <c r="C24" s="757"/>
      <c r="D24" s="758"/>
      <c r="E24" s="750" t="s">
        <v>198</v>
      </c>
      <c r="F24" s="750"/>
      <c r="G24" s="750"/>
    </row>
    <row r="25" spans="2:7" x14ac:dyDescent="0.2">
      <c r="B25" s="529" t="s">
        <v>175</v>
      </c>
      <c r="C25" s="757"/>
      <c r="D25" s="758"/>
      <c r="E25" s="750" t="s">
        <v>198</v>
      </c>
      <c r="F25" s="750"/>
      <c r="G25" s="750"/>
    </row>
    <row r="26" spans="2:7" x14ac:dyDescent="0.2">
      <c r="B26" s="529" t="s">
        <v>176</v>
      </c>
      <c r="C26" s="757"/>
      <c r="D26" s="758"/>
      <c r="E26" s="750" t="s">
        <v>196</v>
      </c>
      <c r="F26" s="750"/>
      <c r="G26" s="750"/>
    </row>
    <row r="27" spans="2:7" x14ac:dyDescent="0.2">
      <c r="B27" s="529" t="s">
        <v>177</v>
      </c>
      <c r="C27" s="757"/>
      <c r="D27" s="758"/>
      <c r="E27" s="750" t="s">
        <v>197</v>
      </c>
      <c r="F27" s="750"/>
      <c r="G27" s="750"/>
    </row>
    <row r="28" spans="2:7" x14ac:dyDescent="0.2">
      <c r="B28" s="529" t="s">
        <v>178</v>
      </c>
      <c r="C28" s="757"/>
      <c r="D28" s="758"/>
      <c r="E28" s="750" t="s">
        <v>196</v>
      </c>
      <c r="F28" s="750"/>
      <c r="G28" s="750"/>
    </row>
    <row r="29" spans="2:7" x14ac:dyDescent="0.2">
      <c r="B29" s="529" t="s">
        <v>179</v>
      </c>
      <c r="C29" s="757"/>
      <c r="D29" s="758"/>
      <c r="E29" s="750" t="s">
        <v>197</v>
      </c>
      <c r="F29" s="750"/>
      <c r="G29" s="750"/>
    </row>
    <row r="30" spans="2:7" x14ac:dyDescent="0.2">
      <c r="B30" s="529" t="s">
        <v>180</v>
      </c>
      <c r="C30" s="757"/>
      <c r="D30" s="758"/>
      <c r="E30" s="750" t="s">
        <v>198</v>
      </c>
      <c r="F30" s="750"/>
      <c r="G30" s="750"/>
    </row>
    <row r="31" spans="2:7" x14ac:dyDescent="0.2">
      <c r="B31" s="529" t="s">
        <v>181</v>
      </c>
      <c r="C31" s="757"/>
      <c r="D31" s="758"/>
      <c r="E31" s="750" t="s">
        <v>198</v>
      </c>
      <c r="F31" s="750"/>
      <c r="G31" s="750"/>
    </row>
    <row r="32" spans="2:7" x14ac:dyDescent="0.2">
      <c r="B32" s="529" t="s">
        <v>182</v>
      </c>
      <c r="C32" s="757"/>
      <c r="D32" s="758"/>
      <c r="E32" s="750" t="s">
        <v>198</v>
      </c>
      <c r="F32" s="750"/>
      <c r="G32" s="750"/>
    </row>
    <row r="33" spans="1:17" x14ac:dyDescent="0.2">
      <c r="B33" s="529" t="s">
        <v>183</v>
      </c>
      <c r="C33" s="757"/>
      <c r="D33" s="758"/>
      <c r="E33" s="750" t="s">
        <v>198</v>
      </c>
      <c r="F33" s="750"/>
      <c r="G33" s="750"/>
    </row>
    <row r="34" spans="1:17" x14ac:dyDescent="0.2">
      <c r="B34" s="529" t="s">
        <v>184</v>
      </c>
      <c r="C34" s="757"/>
      <c r="D34" s="758"/>
      <c r="E34" s="750" t="s">
        <v>198</v>
      </c>
      <c r="F34" s="750"/>
      <c r="G34" s="750"/>
    </row>
    <row r="35" spans="1:17" x14ac:dyDescent="0.2">
      <c r="B35" s="529" t="s">
        <v>185</v>
      </c>
      <c r="C35" s="757"/>
      <c r="D35" s="758"/>
      <c r="E35" s="750" t="s">
        <v>198</v>
      </c>
      <c r="F35" s="750"/>
      <c r="G35" s="750"/>
    </row>
    <row r="36" spans="1:17" x14ac:dyDescent="0.2">
      <c r="B36" s="529" t="s">
        <v>186</v>
      </c>
      <c r="C36" s="757"/>
      <c r="D36" s="758"/>
      <c r="E36" s="750" t="s">
        <v>198</v>
      </c>
      <c r="F36" s="750"/>
      <c r="G36" s="750"/>
    </row>
    <row r="37" spans="1:17" x14ac:dyDescent="0.2">
      <c r="B37" s="529" t="s">
        <v>187</v>
      </c>
      <c r="C37" s="757"/>
      <c r="D37" s="758"/>
      <c r="E37" s="750" t="s">
        <v>198</v>
      </c>
      <c r="F37" s="750"/>
      <c r="G37" s="750"/>
    </row>
    <row r="38" spans="1:17" x14ac:dyDescent="0.2">
      <c r="B38" s="529" t="s">
        <v>188</v>
      </c>
      <c r="C38" s="757"/>
      <c r="D38" s="758"/>
      <c r="E38" s="750" t="s">
        <v>197</v>
      </c>
      <c r="F38" s="750"/>
      <c r="G38" s="750"/>
    </row>
    <row r="39" spans="1:17" x14ac:dyDescent="0.2">
      <c r="B39" s="529" t="s">
        <v>189</v>
      </c>
      <c r="C39" s="757"/>
      <c r="D39" s="758"/>
      <c r="E39" s="750" t="s">
        <v>197</v>
      </c>
      <c r="F39" s="750"/>
      <c r="G39" s="750"/>
    </row>
    <row r="40" spans="1:17" x14ac:dyDescent="0.2">
      <c r="B40" s="529" t="s">
        <v>190</v>
      </c>
      <c r="C40" s="757"/>
      <c r="D40" s="758"/>
      <c r="E40" s="750" t="s">
        <v>197</v>
      </c>
      <c r="F40" s="750"/>
      <c r="G40" s="750"/>
    </row>
    <row r="41" spans="1:17" x14ac:dyDescent="0.2">
      <c r="B41" s="529" t="s">
        <v>191</v>
      </c>
      <c r="C41" s="757"/>
      <c r="D41" s="758"/>
      <c r="E41" s="750" t="s">
        <v>197</v>
      </c>
      <c r="F41" s="750"/>
      <c r="G41" s="750"/>
    </row>
    <row r="42" spans="1:17" x14ac:dyDescent="0.2">
      <c r="B42" s="529" t="s">
        <v>192</v>
      </c>
      <c r="C42" s="757"/>
      <c r="D42" s="758"/>
      <c r="E42" s="750" t="s">
        <v>196</v>
      </c>
      <c r="F42" s="750"/>
      <c r="G42" s="750"/>
    </row>
    <row r="43" spans="1:17" x14ac:dyDescent="0.2">
      <c r="B43" s="529" t="s">
        <v>193</v>
      </c>
      <c r="C43" s="757"/>
      <c r="D43" s="758"/>
      <c r="E43" s="750" t="s">
        <v>196</v>
      </c>
      <c r="F43" s="750"/>
      <c r="G43" s="750"/>
    </row>
    <row r="44" spans="1:17" x14ac:dyDescent="0.2">
      <c r="B44" s="529" t="s">
        <v>194</v>
      </c>
      <c r="C44" s="757"/>
      <c r="D44" s="758"/>
      <c r="E44" s="750" t="s">
        <v>196</v>
      </c>
      <c r="F44" s="750"/>
      <c r="G44" s="750"/>
    </row>
    <row r="45" spans="1:17" x14ac:dyDescent="0.2">
      <c r="B45" s="529" t="s">
        <v>195</v>
      </c>
      <c r="C45" s="760"/>
      <c r="D45" s="761"/>
      <c r="E45" s="750" t="s">
        <v>196</v>
      </c>
      <c r="F45" s="750"/>
      <c r="G45" s="750"/>
      <c r="N45" s="531"/>
      <c r="O45" s="531"/>
      <c r="P45" s="522"/>
      <c r="Q45" s="522"/>
    </row>
    <row r="46" spans="1:17" s="510" customFormat="1" ht="20.25" x14ac:dyDescent="0.3">
      <c r="A46" s="509"/>
      <c r="B46" s="509"/>
      <c r="C46" s="531"/>
      <c r="D46" s="531"/>
      <c r="E46" s="531"/>
      <c r="F46" s="531"/>
      <c r="G46" s="531"/>
      <c r="H46" s="531"/>
      <c r="I46" s="531"/>
      <c r="J46" s="531"/>
      <c r="K46" s="531"/>
      <c r="L46" s="531"/>
      <c r="M46" s="531"/>
    </row>
    <row r="47" spans="1:17" ht="20.25" x14ac:dyDescent="0.3">
      <c r="A47" s="511" t="s">
        <v>44</v>
      </c>
      <c r="B47" s="510"/>
      <c r="C47" s="510"/>
      <c r="D47" s="510"/>
      <c r="E47" s="510"/>
      <c r="F47" s="510"/>
      <c r="G47" s="510"/>
      <c r="H47" s="510"/>
      <c r="I47" s="510"/>
      <c r="J47" s="510"/>
      <c r="K47" s="510"/>
      <c r="L47" s="510"/>
      <c r="M47" s="510"/>
    </row>
    <row r="48" spans="1:17" s="513" customFormat="1" ht="18" x14ac:dyDescent="0.25">
      <c r="A48" s="532"/>
      <c r="B48" s="509"/>
      <c r="C48" s="509"/>
      <c r="D48" s="509"/>
      <c r="E48" s="509"/>
      <c r="F48" s="509"/>
      <c r="G48" s="509"/>
      <c r="H48" s="509"/>
      <c r="I48" s="509"/>
      <c r="J48" s="509"/>
      <c r="K48" s="509"/>
      <c r="L48" s="509"/>
      <c r="M48" s="509"/>
    </row>
    <row r="49" spans="1:21" ht="15.75" x14ac:dyDescent="0.25">
      <c r="A49" s="513" t="s">
        <v>855</v>
      </c>
      <c r="B49" s="513"/>
      <c r="C49" s="513"/>
      <c r="D49" s="513"/>
      <c r="E49" s="513"/>
      <c r="F49" s="513"/>
      <c r="G49" s="513"/>
      <c r="H49" s="513"/>
      <c r="I49" s="513"/>
      <c r="J49" s="513"/>
      <c r="K49" s="513"/>
      <c r="L49" s="513"/>
      <c r="M49" s="513"/>
    </row>
    <row r="50" spans="1:21" ht="15.75" x14ac:dyDescent="0.25">
      <c r="A50" s="533" t="s">
        <v>45</v>
      </c>
      <c r="B50" s="534" t="s">
        <v>46</v>
      </c>
      <c r="C50" s="534" t="s">
        <v>111</v>
      </c>
      <c r="D50" s="534" t="s">
        <v>47</v>
      </c>
      <c r="E50" s="534" t="s">
        <v>48</v>
      </c>
      <c r="F50" s="534" t="s">
        <v>49</v>
      </c>
      <c r="G50" s="534" t="s">
        <v>50</v>
      </c>
      <c r="H50" s="534" t="s">
        <v>215</v>
      </c>
      <c r="I50" s="534" t="s">
        <v>216</v>
      </c>
      <c r="J50" s="534" t="s">
        <v>217</v>
      </c>
      <c r="K50" s="534" t="s">
        <v>218</v>
      </c>
      <c r="L50" s="534" t="s">
        <v>219</v>
      </c>
      <c r="M50" s="534" t="s">
        <v>220</v>
      </c>
    </row>
    <row r="51" spans="1:21" x14ac:dyDescent="0.2">
      <c r="A51" s="535" t="s">
        <v>60</v>
      </c>
      <c r="B51" s="536"/>
      <c r="C51" s="537"/>
      <c r="D51" s="537"/>
      <c r="E51" s="537"/>
      <c r="F51" s="537"/>
      <c r="G51" s="537"/>
      <c r="H51" s="537"/>
      <c r="I51" s="537"/>
      <c r="J51" s="537"/>
      <c r="K51" s="537"/>
      <c r="L51" s="537"/>
      <c r="M51" s="538"/>
    </row>
    <row r="52" spans="1:21" x14ac:dyDescent="0.2">
      <c r="A52" s="535" t="s">
        <v>851</v>
      </c>
      <c r="B52" s="539"/>
      <c r="C52" s="540"/>
      <c r="D52" s="540"/>
      <c r="E52" s="540"/>
      <c r="F52" s="540"/>
      <c r="G52" s="540"/>
      <c r="H52" s="540"/>
      <c r="I52" s="540"/>
      <c r="J52" s="540"/>
      <c r="K52" s="540"/>
      <c r="L52" s="540"/>
      <c r="M52" s="541"/>
    </row>
    <row r="53" spans="1:21" x14ac:dyDescent="0.2">
      <c r="A53" s="535" t="s">
        <v>61</v>
      </c>
      <c r="B53" s="539"/>
      <c r="C53" s="540"/>
      <c r="D53" s="540"/>
      <c r="E53" s="540"/>
      <c r="F53" s="540"/>
      <c r="G53" s="540"/>
      <c r="H53" s="540"/>
      <c r="I53" s="540"/>
      <c r="J53" s="540"/>
      <c r="K53" s="540"/>
      <c r="L53" s="540"/>
      <c r="M53" s="541"/>
    </row>
    <row r="54" spans="1:21" x14ac:dyDescent="0.2">
      <c r="A54" s="535" t="s">
        <v>62</v>
      </c>
      <c r="B54" s="542"/>
      <c r="C54" s="543"/>
      <c r="D54" s="543"/>
      <c r="E54" s="543"/>
      <c r="F54" s="543"/>
      <c r="G54" s="543"/>
      <c r="H54" s="543"/>
      <c r="I54" s="543"/>
      <c r="J54" s="543"/>
      <c r="K54" s="543"/>
      <c r="L54" s="543"/>
      <c r="M54" s="544"/>
    </row>
    <row r="55" spans="1:21" s="513" customFormat="1" ht="15.75" x14ac:dyDescent="0.25">
      <c r="A55" s="509"/>
      <c r="B55" s="509"/>
      <c r="C55" s="509"/>
      <c r="D55" s="509"/>
      <c r="E55" s="509"/>
      <c r="F55" s="509"/>
      <c r="G55" s="509"/>
      <c r="H55" s="509"/>
      <c r="I55" s="509"/>
      <c r="J55" s="509"/>
      <c r="K55" s="509"/>
      <c r="L55" s="509"/>
      <c r="M55" s="509"/>
    </row>
    <row r="56" spans="1:21" ht="15.75" x14ac:dyDescent="0.25">
      <c r="A56" s="513" t="s">
        <v>856</v>
      </c>
      <c r="B56" s="513"/>
      <c r="C56" s="513"/>
      <c r="D56" s="513"/>
      <c r="E56" s="513"/>
      <c r="F56" s="513"/>
      <c r="G56" s="513"/>
      <c r="H56" s="513"/>
      <c r="I56" s="513"/>
      <c r="J56" s="513"/>
      <c r="K56" s="513"/>
      <c r="L56" s="513"/>
      <c r="M56" s="513"/>
      <c r="O56" s="545"/>
    </row>
    <row r="57" spans="1:21" ht="15.75" x14ac:dyDescent="0.25">
      <c r="A57" s="546" t="s">
        <v>857</v>
      </c>
      <c r="B57" s="547" t="s">
        <v>46</v>
      </c>
      <c r="C57" s="547" t="s">
        <v>160</v>
      </c>
      <c r="D57" s="547" t="s">
        <v>47</v>
      </c>
      <c r="E57" s="547" t="s">
        <v>48</v>
      </c>
      <c r="F57" s="547" t="s">
        <v>49</v>
      </c>
      <c r="G57" s="547" t="s">
        <v>50</v>
      </c>
      <c r="H57" s="534" t="s">
        <v>215</v>
      </c>
      <c r="I57" s="534" t="s">
        <v>216</v>
      </c>
      <c r="J57" s="534" t="s">
        <v>217</v>
      </c>
      <c r="K57" s="534" t="s">
        <v>218</v>
      </c>
      <c r="L57" s="534" t="s">
        <v>219</v>
      </c>
      <c r="M57" s="534" t="s">
        <v>220</v>
      </c>
      <c r="O57" s="545"/>
    </row>
    <row r="58" spans="1:21" x14ac:dyDescent="0.2">
      <c r="A58" s="548" t="s">
        <v>51</v>
      </c>
      <c r="B58" s="549"/>
      <c r="C58" s="550"/>
      <c r="D58" s="550"/>
      <c r="E58" s="550"/>
      <c r="F58" s="550"/>
      <c r="G58" s="550"/>
      <c r="H58" s="550"/>
      <c r="I58" s="550"/>
      <c r="J58" s="550"/>
      <c r="K58" s="550"/>
      <c r="L58" s="550"/>
      <c r="M58" s="551"/>
      <c r="O58" s="545"/>
    </row>
    <row r="59" spans="1:21" x14ac:dyDescent="0.2">
      <c r="A59" s="548" t="s">
        <v>161</v>
      </c>
      <c r="B59" s="552"/>
      <c r="C59" s="553"/>
      <c r="D59" s="553"/>
      <c r="E59" s="553"/>
      <c r="F59" s="553"/>
      <c r="G59" s="553"/>
      <c r="H59" s="553"/>
      <c r="I59" s="553"/>
      <c r="J59" s="553"/>
      <c r="K59" s="553"/>
      <c r="L59" s="553"/>
      <c r="M59" s="554"/>
      <c r="O59" s="545"/>
    </row>
    <row r="60" spans="1:21" x14ac:dyDescent="0.2">
      <c r="A60" s="548" t="s">
        <v>162</v>
      </c>
      <c r="B60" s="552"/>
      <c r="C60" s="553"/>
      <c r="D60" s="553"/>
      <c r="E60" s="553"/>
      <c r="F60" s="553"/>
      <c r="G60" s="553"/>
      <c r="H60" s="553"/>
      <c r="I60" s="553"/>
      <c r="J60" s="553"/>
      <c r="K60" s="553"/>
      <c r="L60" s="553"/>
      <c r="M60" s="554"/>
      <c r="O60" s="545"/>
    </row>
    <row r="61" spans="1:21" x14ac:dyDescent="0.2">
      <c r="A61" s="548" t="s">
        <v>52</v>
      </c>
      <c r="B61" s="555"/>
      <c r="C61" s="556"/>
      <c r="D61" s="556"/>
      <c r="E61" s="556"/>
      <c r="F61" s="556"/>
      <c r="G61" s="556"/>
      <c r="H61" s="556"/>
      <c r="I61" s="556"/>
      <c r="J61" s="556"/>
      <c r="K61" s="556"/>
      <c r="L61" s="556"/>
      <c r="M61" s="557"/>
      <c r="N61" s="558"/>
      <c r="O61" s="558"/>
      <c r="P61" s="558"/>
      <c r="Q61" s="558"/>
      <c r="R61" s="558"/>
      <c r="S61" s="558"/>
      <c r="T61" s="558"/>
      <c r="U61" s="545"/>
    </row>
    <row r="62" spans="1:21" s="510" customFormat="1" ht="20.25" x14ac:dyDescent="0.3">
      <c r="A62" s="509"/>
      <c r="B62" s="545"/>
      <c r="C62" s="559"/>
      <c r="D62" s="558"/>
      <c r="E62" s="558"/>
      <c r="F62" s="558"/>
      <c r="G62" s="558"/>
      <c r="H62" s="558"/>
      <c r="I62" s="558"/>
      <c r="J62" s="558"/>
      <c r="K62" s="558"/>
      <c r="L62" s="558"/>
      <c r="M62" s="558"/>
    </row>
    <row r="63" spans="1:21" s="513" customFormat="1" ht="20.25" x14ac:dyDescent="0.3">
      <c r="A63" s="511" t="s">
        <v>852</v>
      </c>
      <c r="B63" s="510"/>
      <c r="C63" s="510"/>
      <c r="D63" s="510"/>
      <c r="E63" s="510"/>
      <c r="F63" s="510"/>
      <c r="G63" s="510"/>
      <c r="H63" s="510"/>
      <c r="I63" s="510"/>
      <c r="J63" s="510"/>
      <c r="K63" s="510"/>
      <c r="L63" s="510"/>
      <c r="M63" s="510"/>
      <c r="O63" s="560"/>
      <c r="P63" s="560"/>
      <c r="Q63" s="560"/>
      <c r="R63" s="560"/>
      <c r="S63" s="560"/>
      <c r="T63" s="560"/>
    </row>
    <row r="64" spans="1:21" s="513" customFormat="1" ht="15.75" x14ac:dyDescent="0.25">
      <c r="A64" s="560"/>
      <c r="C64" s="560"/>
      <c r="D64" s="560"/>
      <c r="E64" s="560"/>
      <c r="F64" s="560"/>
      <c r="G64" s="560"/>
      <c r="H64" s="560"/>
      <c r="I64" s="560"/>
      <c r="J64" s="560"/>
      <c r="K64" s="560"/>
      <c r="L64" s="560"/>
      <c r="M64" s="560"/>
      <c r="O64" s="560"/>
      <c r="P64" s="560"/>
      <c r="Q64" s="560"/>
      <c r="R64" s="560"/>
      <c r="S64" s="560"/>
      <c r="T64" s="560"/>
    </row>
    <row r="65" spans="1:26" s="513" customFormat="1" ht="15.75" x14ac:dyDescent="0.25">
      <c r="A65" s="560" t="s">
        <v>934</v>
      </c>
      <c r="C65" s="560"/>
      <c r="D65" s="560"/>
      <c r="E65" s="560"/>
      <c r="F65" s="560"/>
      <c r="G65" s="560"/>
      <c r="H65" s="560"/>
      <c r="I65" s="560"/>
      <c r="J65" s="560"/>
      <c r="K65" s="560"/>
      <c r="L65" s="560"/>
      <c r="M65" s="560"/>
    </row>
    <row r="66" spans="1:26" ht="15.75" x14ac:dyDescent="0.2">
      <c r="A66" s="561" t="s">
        <v>842</v>
      </c>
      <c r="B66" s="562" t="s">
        <v>266</v>
      </c>
      <c r="C66" s="562" t="s">
        <v>267</v>
      </c>
      <c r="D66" s="562" t="s">
        <v>268</v>
      </c>
      <c r="E66" s="562" t="s">
        <v>269</v>
      </c>
      <c r="F66" s="562" t="s">
        <v>270</v>
      </c>
      <c r="G66" s="562" t="s">
        <v>271</v>
      </c>
      <c r="H66" s="562" t="s">
        <v>272</v>
      </c>
      <c r="I66" s="562" t="s">
        <v>273</v>
      </c>
      <c r="J66" s="562" t="s">
        <v>274</v>
      </c>
      <c r="K66" s="562" t="s">
        <v>275</v>
      </c>
      <c r="L66" s="562" t="s">
        <v>276</v>
      </c>
      <c r="M66" s="563" t="s">
        <v>277</v>
      </c>
      <c r="N66" s="562" t="s">
        <v>932</v>
      </c>
    </row>
    <row r="67" spans="1:26" x14ac:dyDescent="0.2">
      <c r="A67" s="564" t="s">
        <v>843</v>
      </c>
      <c r="B67" s="565"/>
      <c r="C67" s="566"/>
      <c r="D67" s="566"/>
      <c r="E67" s="566"/>
      <c r="F67" s="566"/>
      <c r="G67" s="567"/>
      <c r="H67" s="566"/>
      <c r="I67" s="566"/>
      <c r="J67" s="566"/>
      <c r="K67" s="566"/>
      <c r="L67" s="566"/>
      <c r="M67" s="568"/>
      <c r="N67" s="569">
        <v>10</v>
      </c>
      <c r="O67" s="570">
        <v>10</v>
      </c>
      <c r="P67" s="570">
        <v>10</v>
      </c>
      <c r="Q67" s="570">
        <v>10</v>
      </c>
      <c r="R67" s="570">
        <v>10</v>
      </c>
      <c r="S67" s="570">
        <v>10</v>
      </c>
      <c r="T67" s="570">
        <v>10</v>
      </c>
      <c r="U67" s="570">
        <v>10</v>
      </c>
      <c r="V67" s="570">
        <v>10</v>
      </c>
      <c r="W67" s="570">
        <v>10</v>
      </c>
      <c r="X67" s="570">
        <v>10</v>
      </c>
      <c r="Y67" s="570">
        <v>10</v>
      </c>
      <c r="Z67" s="571"/>
    </row>
    <row r="68" spans="1:26" x14ac:dyDescent="0.2">
      <c r="A68" s="564" t="s">
        <v>844</v>
      </c>
      <c r="B68" s="565"/>
      <c r="C68" s="566"/>
      <c r="D68" s="566"/>
      <c r="E68" s="566"/>
      <c r="F68" s="566"/>
      <c r="G68" s="567"/>
      <c r="H68" s="566"/>
      <c r="I68" s="566"/>
      <c r="J68" s="566"/>
      <c r="K68" s="566"/>
      <c r="L68" s="566"/>
      <c r="M68" s="568"/>
      <c r="N68" s="569">
        <v>24</v>
      </c>
      <c r="O68" s="572">
        <f>+$N$68</f>
        <v>24</v>
      </c>
      <c r="P68" s="572">
        <f t="shared" ref="P68:Y68" si="0">+$N$68</f>
        <v>24</v>
      </c>
      <c r="Q68" s="572">
        <f t="shared" si="0"/>
        <v>24</v>
      </c>
      <c r="R68" s="572">
        <f t="shared" si="0"/>
        <v>24</v>
      </c>
      <c r="S68" s="572">
        <f t="shared" si="0"/>
        <v>24</v>
      </c>
      <c r="T68" s="572">
        <f t="shared" si="0"/>
        <v>24</v>
      </c>
      <c r="U68" s="572">
        <f t="shared" si="0"/>
        <v>24</v>
      </c>
      <c r="V68" s="572">
        <f t="shared" si="0"/>
        <v>24</v>
      </c>
      <c r="W68" s="572">
        <f t="shared" si="0"/>
        <v>24</v>
      </c>
      <c r="X68" s="572">
        <f t="shared" si="0"/>
        <v>24</v>
      </c>
      <c r="Y68" s="572">
        <f t="shared" si="0"/>
        <v>24</v>
      </c>
      <c r="Z68" s="573"/>
    </row>
    <row r="69" spans="1:26" x14ac:dyDescent="0.2">
      <c r="A69" s="564" t="s">
        <v>845</v>
      </c>
      <c r="B69" s="565"/>
      <c r="C69" s="566"/>
      <c r="D69" s="566"/>
      <c r="E69" s="566"/>
      <c r="F69" s="566"/>
      <c r="G69" s="567"/>
      <c r="H69" s="566"/>
      <c r="I69" s="566"/>
      <c r="J69" s="566"/>
      <c r="K69" s="566"/>
      <c r="L69" s="566"/>
      <c r="M69" s="568"/>
      <c r="N69" s="569">
        <v>5</v>
      </c>
      <c r="O69" s="572">
        <f>+$N$69</f>
        <v>5</v>
      </c>
      <c r="P69" s="572">
        <f t="shared" ref="P69:Y69" si="1">+$N$69</f>
        <v>5</v>
      </c>
      <c r="Q69" s="572">
        <f t="shared" si="1"/>
        <v>5</v>
      </c>
      <c r="R69" s="572">
        <f t="shared" si="1"/>
        <v>5</v>
      </c>
      <c r="S69" s="572">
        <f t="shared" si="1"/>
        <v>5</v>
      </c>
      <c r="T69" s="572">
        <f t="shared" si="1"/>
        <v>5</v>
      </c>
      <c r="U69" s="572">
        <f t="shared" si="1"/>
        <v>5</v>
      </c>
      <c r="V69" s="572">
        <f t="shared" si="1"/>
        <v>5</v>
      </c>
      <c r="W69" s="572">
        <f t="shared" si="1"/>
        <v>5</v>
      </c>
      <c r="X69" s="572">
        <f t="shared" si="1"/>
        <v>5</v>
      </c>
      <c r="Y69" s="572">
        <f t="shared" si="1"/>
        <v>5</v>
      </c>
      <c r="Z69" s="573"/>
    </row>
    <row r="70" spans="1:26" x14ac:dyDescent="0.2">
      <c r="A70" s="564" t="s">
        <v>846</v>
      </c>
      <c r="B70" s="565"/>
      <c r="C70" s="566"/>
      <c r="D70" s="566"/>
      <c r="E70" s="566"/>
      <c r="F70" s="566"/>
      <c r="G70" s="567"/>
      <c r="H70" s="566"/>
      <c r="I70" s="566"/>
      <c r="J70" s="566"/>
      <c r="K70" s="566"/>
      <c r="L70" s="566"/>
      <c r="M70" s="568"/>
      <c r="N70" s="569">
        <v>12</v>
      </c>
      <c r="O70" s="572">
        <f>+$N$70</f>
        <v>12</v>
      </c>
      <c r="P70" s="572">
        <f t="shared" ref="P70:Y70" si="2">+$N$70</f>
        <v>12</v>
      </c>
      <c r="Q70" s="572">
        <f t="shared" si="2"/>
        <v>12</v>
      </c>
      <c r="R70" s="572">
        <f t="shared" si="2"/>
        <v>12</v>
      </c>
      <c r="S70" s="572">
        <f t="shared" si="2"/>
        <v>12</v>
      </c>
      <c r="T70" s="572">
        <f t="shared" si="2"/>
        <v>12</v>
      </c>
      <c r="U70" s="572">
        <f t="shared" si="2"/>
        <v>12</v>
      </c>
      <c r="V70" s="572">
        <f t="shared" si="2"/>
        <v>12</v>
      </c>
      <c r="W70" s="572">
        <f t="shared" si="2"/>
        <v>12</v>
      </c>
      <c r="X70" s="572">
        <f t="shared" si="2"/>
        <v>12</v>
      </c>
      <c r="Y70" s="572">
        <f t="shared" si="2"/>
        <v>12</v>
      </c>
      <c r="Z70" s="573"/>
    </row>
    <row r="71" spans="1:26" x14ac:dyDescent="0.2">
      <c r="A71" s="564" t="s">
        <v>847</v>
      </c>
      <c r="B71" s="565"/>
      <c r="C71" s="566"/>
      <c r="D71" s="566"/>
      <c r="E71" s="566"/>
      <c r="F71" s="566"/>
      <c r="G71" s="567"/>
      <c r="H71" s="566"/>
      <c r="I71" s="566"/>
      <c r="J71" s="566"/>
      <c r="K71" s="566"/>
      <c r="L71" s="566"/>
      <c r="M71" s="568"/>
      <c r="N71" s="569">
        <v>14</v>
      </c>
      <c r="O71" s="572">
        <f>+$N$71</f>
        <v>14</v>
      </c>
      <c r="P71" s="572">
        <f t="shared" ref="P71:Y71" si="3">+$N$71</f>
        <v>14</v>
      </c>
      <c r="Q71" s="572">
        <f t="shared" si="3"/>
        <v>14</v>
      </c>
      <c r="R71" s="572">
        <f t="shared" si="3"/>
        <v>14</v>
      </c>
      <c r="S71" s="572">
        <f t="shared" si="3"/>
        <v>14</v>
      </c>
      <c r="T71" s="572">
        <f t="shared" si="3"/>
        <v>14</v>
      </c>
      <c r="U71" s="572">
        <f t="shared" si="3"/>
        <v>14</v>
      </c>
      <c r="V71" s="572">
        <f t="shared" si="3"/>
        <v>14</v>
      </c>
      <c r="W71" s="572">
        <f t="shared" si="3"/>
        <v>14</v>
      </c>
      <c r="X71" s="572">
        <f t="shared" si="3"/>
        <v>14</v>
      </c>
      <c r="Y71" s="572">
        <f t="shared" si="3"/>
        <v>14</v>
      </c>
      <c r="Z71" s="573"/>
    </row>
    <row r="72" spans="1:26" x14ac:dyDescent="0.2">
      <c r="A72" s="564" t="s">
        <v>848</v>
      </c>
      <c r="B72" s="565"/>
      <c r="C72" s="566"/>
      <c r="D72" s="566"/>
      <c r="E72" s="566"/>
      <c r="F72" s="566"/>
      <c r="G72" s="567"/>
      <c r="H72" s="566"/>
      <c r="I72" s="566"/>
      <c r="J72" s="566"/>
      <c r="K72" s="566"/>
      <c r="L72" s="566"/>
      <c r="M72" s="568"/>
      <c r="N72" s="569">
        <v>24</v>
      </c>
      <c r="O72" s="572">
        <f>+$N$72</f>
        <v>24</v>
      </c>
      <c r="P72" s="572">
        <f t="shared" ref="P72:Y72" si="4">+$N$72</f>
        <v>24</v>
      </c>
      <c r="Q72" s="572">
        <f t="shared" si="4"/>
        <v>24</v>
      </c>
      <c r="R72" s="572">
        <f t="shared" si="4"/>
        <v>24</v>
      </c>
      <c r="S72" s="572">
        <f t="shared" si="4"/>
        <v>24</v>
      </c>
      <c r="T72" s="572">
        <f t="shared" si="4"/>
        <v>24</v>
      </c>
      <c r="U72" s="572">
        <f t="shared" si="4"/>
        <v>24</v>
      </c>
      <c r="V72" s="572">
        <f t="shared" si="4"/>
        <v>24</v>
      </c>
      <c r="W72" s="572">
        <f t="shared" si="4"/>
        <v>24</v>
      </c>
      <c r="X72" s="572">
        <f t="shared" si="4"/>
        <v>24</v>
      </c>
      <c r="Y72" s="572">
        <f t="shared" si="4"/>
        <v>24</v>
      </c>
      <c r="Z72" s="573"/>
    </row>
    <row r="73" spans="1:26" x14ac:dyDescent="0.2">
      <c r="A73" s="564" t="s">
        <v>849</v>
      </c>
      <c r="B73" s="565"/>
      <c r="C73" s="566"/>
      <c r="D73" s="566"/>
      <c r="E73" s="566"/>
      <c r="F73" s="566"/>
      <c r="G73" s="567"/>
      <c r="H73" s="566"/>
      <c r="I73" s="566"/>
      <c r="J73" s="566"/>
      <c r="K73" s="566"/>
      <c r="L73" s="566"/>
      <c r="M73" s="568"/>
      <c r="N73" s="569">
        <v>14</v>
      </c>
      <c r="O73" s="572">
        <f>+$N$73</f>
        <v>14</v>
      </c>
      <c r="P73" s="572">
        <f t="shared" ref="P73:Y73" si="5">+$N$73</f>
        <v>14</v>
      </c>
      <c r="Q73" s="572">
        <f t="shared" si="5"/>
        <v>14</v>
      </c>
      <c r="R73" s="572">
        <f t="shared" si="5"/>
        <v>14</v>
      </c>
      <c r="S73" s="572">
        <f t="shared" si="5"/>
        <v>14</v>
      </c>
      <c r="T73" s="572">
        <f t="shared" si="5"/>
        <v>14</v>
      </c>
      <c r="U73" s="572">
        <f t="shared" si="5"/>
        <v>14</v>
      </c>
      <c r="V73" s="572">
        <f t="shared" si="5"/>
        <v>14</v>
      </c>
      <c r="W73" s="572">
        <f t="shared" si="5"/>
        <v>14</v>
      </c>
      <c r="X73" s="572">
        <f t="shared" si="5"/>
        <v>14</v>
      </c>
      <c r="Y73" s="572">
        <f t="shared" si="5"/>
        <v>14</v>
      </c>
      <c r="Z73" s="573"/>
    </row>
    <row r="74" spans="1:26" x14ac:dyDescent="0.2">
      <c r="A74" s="564" t="s">
        <v>850</v>
      </c>
      <c r="B74" s="574"/>
      <c r="C74" s="575"/>
      <c r="D74" s="575"/>
      <c r="E74" s="575"/>
      <c r="F74" s="575"/>
      <c r="G74" s="576"/>
      <c r="H74" s="575"/>
      <c r="I74" s="575"/>
      <c r="J74" s="575"/>
      <c r="K74" s="575"/>
      <c r="L74" s="575"/>
      <c r="M74" s="577"/>
      <c r="N74" s="578">
        <v>18</v>
      </c>
      <c r="O74" s="579">
        <f>+$N$74</f>
        <v>18</v>
      </c>
      <c r="P74" s="579">
        <f t="shared" ref="P74:Y74" si="6">+$N$74</f>
        <v>18</v>
      </c>
      <c r="Q74" s="579">
        <f t="shared" si="6"/>
        <v>18</v>
      </c>
      <c r="R74" s="579">
        <f t="shared" si="6"/>
        <v>18</v>
      </c>
      <c r="S74" s="579">
        <f t="shared" si="6"/>
        <v>18</v>
      </c>
      <c r="T74" s="579">
        <f t="shared" si="6"/>
        <v>18</v>
      </c>
      <c r="U74" s="579">
        <f t="shared" si="6"/>
        <v>18</v>
      </c>
      <c r="V74" s="579">
        <f t="shared" si="6"/>
        <v>18</v>
      </c>
      <c r="W74" s="579">
        <f t="shared" si="6"/>
        <v>18</v>
      </c>
      <c r="X74" s="579">
        <f t="shared" si="6"/>
        <v>18</v>
      </c>
      <c r="Y74" s="579">
        <f t="shared" si="6"/>
        <v>18</v>
      </c>
      <c r="Z74" s="573"/>
    </row>
    <row r="75" spans="1:26" x14ac:dyDescent="0.2">
      <c r="A75" s="545" t="s">
        <v>859</v>
      </c>
      <c r="B75" s="580"/>
      <c r="C75" s="580"/>
      <c r="D75" s="580"/>
      <c r="E75" s="580"/>
      <c r="F75" s="580"/>
      <c r="G75" s="580"/>
      <c r="H75" s="580"/>
      <c r="I75" s="580"/>
      <c r="J75" s="580"/>
      <c r="K75" s="580"/>
      <c r="L75" s="580"/>
      <c r="M75" s="580"/>
      <c r="N75" s="545"/>
      <c r="O75" s="581"/>
      <c r="P75" s="581"/>
      <c r="Q75" s="581"/>
      <c r="R75" s="581"/>
      <c r="S75" s="581"/>
      <c r="T75" s="581"/>
      <c r="U75" s="582"/>
      <c r="V75" s="582"/>
      <c r="W75" s="582"/>
      <c r="X75" s="582"/>
      <c r="Y75" s="582"/>
      <c r="Z75" s="582"/>
    </row>
    <row r="76" spans="1:26" x14ac:dyDescent="0.2">
      <c r="A76" s="545"/>
      <c r="B76" s="545"/>
      <c r="C76" s="545"/>
      <c r="D76" s="545"/>
      <c r="E76" s="545"/>
      <c r="F76" s="545"/>
      <c r="G76" s="545"/>
      <c r="H76" s="545"/>
      <c r="I76" s="545"/>
      <c r="J76" s="545"/>
      <c r="K76" s="545"/>
      <c r="L76" s="545"/>
      <c r="M76" s="545"/>
      <c r="N76" s="545"/>
      <c r="O76" s="545"/>
      <c r="P76" s="545"/>
      <c r="Q76" s="545"/>
      <c r="R76" s="545"/>
      <c r="S76" s="545"/>
      <c r="T76" s="545"/>
    </row>
    <row r="77" spans="1:26" s="510" customFormat="1" ht="20.25" x14ac:dyDescent="0.3">
      <c r="A77" s="509"/>
      <c r="B77" s="509"/>
      <c r="C77" s="509"/>
      <c r="D77" s="509"/>
      <c r="E77" s="509"/>
      <c r="F77" s="509"/>
      <c r="G77" s="509"/>
      <c r="H77" s="509"/>
      <c r="I77" s="509"/>
      <c r="J77" s="509"/>
      <c r="K77" s="509"/>
      <c r="L77" s="509"/>
      <c r="M77" s="509"/>
    </row>
    <row r="78" spans="1:26" ht="20.25" x14ac:dyDescent="0.3">
      <c r="A78" s="511" t="s">
        <v>163</v>
      </c>
      <c r="B78" s="510"/>
      <c r="C78" s="510"/>
      <c r="D78" s="510"/>
      <c r="E78" s="510"/>
      <c r="F78" s="510"/>
      <c r="G78" s="510"/>
      <c r="H78" s="510"/>
      <c r="I78" s="510"/>
      <c r="J78" s="510"/>
      <c r="K78" s="510"/>
      <c r="L78" s="510"/>
      <c r="M78" s="510"/>
    </row>
    <row r="80" spans="1:26" s="513" customFormat="1" ht="15.75" x14ac:dyDescent="0.25">
      <c r="A80" s="509" t="s">
        <v>858</v>
      </c>
      <c r="B80" s="509"/>
      <c r="C80" s="509"/>
      <c r="D80" s="583"/>
      <c r="E80" s="509"/>
      <c r="F80" s="509"/>
      <c r="G80" s="509"/>
      <c r="H80" s="509"/>
      <c r="I80" s="509"/>
      <c r="J80" s="509"/>
      <c r="K80" s="509"/>
      <c r="L80" s="509"/>
      <c r="M80" s="509"/>
      <c r="N80" s="509"/>
    </row>
    <row r="81" spans="1:14" ht="15.75" x14ac:dyDescent="0.2">
      <c r="A81" s="562" t="s">
        <v>30</v>
      </c>
      <c r="B81" s="562" t="s">
        <v>266</v>
      </c>
      <c r="C81" s="562" t="s">
        <v>267</v>
      </c>
      <c r="D81" s="562" t="s">
        <v>268</v>
      </c>
      <c r="E81" s="562" t="s">
        <v>269</v>
      </c>
      <c r="F81" s="562" t="s">
        <v>270</v>
      </c>
      <c r="G81" s="562" t="s">
        <v>271</v>
      </c>
      <c r="H81" s="562" t="s">
        <v>272</v>
      </c>
      <c r="I81" s="562" t="s">
        <v>273</v>
      </c>
      <c r="J81" s="562" t="s">
        <v>274</v>
      </c>
      <c r="K81" s="562" t="s">
        <v>275</v>
      </c>
      <c r="L81" s="562" t="s">
        <v>276</v>
      </c>
      <c r="M81" s="562" t="s">
        <v>277</v>
      </c>
      <c r="N81" s="562" t="s">
        <v>19</v>
      </c>
    </row>
    <row r="82" spans="1:14" x14ac:dyDescent="0.2">
      <c r="A82" s="584" t="s">
        <v>1</v>
      </c>
      <c r="B82" s="585"/>
      <c r="C82" s="586"/>
      <c r="D82" s="586"/>
      <c r="E82" s="586"/>
      <c r="F82" s="586"/>
      <c r="G82" s="586"/>
      <c r="H82" s="586"/>
      <c r="I82" s="586"/>
      <c r="J82" s="586"/>
      <c r="K82" s="586"/>
      <c r="L82" s="586"/>
      <c r="M82" s="587"/>
      <c r="N82" s="759">
        <f>SUM(B82:M82)</f>
        <v>0</v>
      </c>
    </row>
    <row r="83" spans="1:14" x14ac:dyDescent="0.2">
      <c r="A83" s="588" t="s">
        <v>53</v>
      </c>
      <c r="B83" s="589"/>
      <c r="C83" s="590"/>
      <c r="D83" s="590"/>
      <c r="E83" s="590"/>
      <c r="F83" s="590"/>
      <c r="G83" s="590"/>
      <c r="H83" s="590"/>
      <c r="I83" s="590"/>
      <c r="J83" s="590"/>
      <c r="K83" s="590"/>
      <c r="L83" s="590"/>
      <c r="M83" s="591"/>
      <c r="N83" s="759"/>
    </row>
    <row r="84" spans="1:14" x14ac:dyDescent="0.2">
      <c r="A84" s="584" t="s">
        <v>2</v>
      </c>
      <c r="B84" s="589"/>
      <c r="C84" s="590"/>
      <c r="D84" s="590"/>
      <c r="E84" s="590"/>
      <c r="F84" s="590"/>
      <c r="G84" s="590"/>
      <c r="H84" s="590"/>
      <c r="I84" s="590"/>
      <c r="J84" s="590"/>
      <c r="K84" s="590"/>
      <c r="L84" s="590"/>
      <c r="M84" s="591"/>
      <c r="N84" s="759">
        <f>SUM(B84:M84)</f>
        <v>0</v>
      </c>
    </row>
    <row r="85" spans="1:14" x14ac:dyDescent="0.2">
      <c r="A85" s="588" t="s">
        <v>53</v>
      </c>
      <c r="B85" s="589"/>
      <c r="C85" s="590"/>
      <c r="D85" s="590"/>
      <c r="E85" s="590"/>
      <c r="F85" s="590"/>
      <c r="G85" s="590"/>
      <c r="H85" s="590"/>
      <c r="I85" s="590"/>
      <c r="J85" s="590"/>
      <c r="K85" s="590"/>
      <c r="L85" s="590"/>
      <c r="M85" s="591"/>
      <c r="N85" s="759"/>
    </row>
    <row r="86" spans="1:14" x14ac:dyDescent="0.2">
      <c r="A86" s="584" t="s">
        <v>3</v>
      </c>
      <c r="B86" s="589"/>
      <c r="C86" s="590"/>
      <c r="D86" s="590"/>
      <c r="E86" s="590"/>
      <c r="F86" s="590"/>
      <c r="G86" s="590"/>
      <c r="H86" s="590"/>
      <c r="I86" s="590"/>
      <c r="J86" s="590"/>
      <c r="K86" s="590"/>
      <c r="L86" s="590"/>
      <c r="M86" s="591"/>
      <c r="N86" s="759">
        <f>SUM(B86:M86)</f>
        <v>0</v>
      </c>
    </row>
    <row r="87" spans="1:14" x14ac:dyDescent="0.2">
      <c r="A87" s="588" t="s">
        <v>53</v>
      </c>
      <c r="B87" s="589"/>
      <c r="C87" s="590"/>
      <c r="D87" s="590"/>
      <c r="E87" s="590"/>
      <c r="F87" s="590"/>
      <c r="G87" s="590"/>
      <c r="H87" s="590"/>
      <c r="I87" s="590"/>
      <c r="J87" s="590"/>
      <c r="K87" s="590"/>
      <c r="L87" s="590"/>
      <c r="M87" s="591"/>
      <c r="N87" s="759"/>
    </row>
    <row r="88" spans="1:14" x14ac:dyDescent="0.2">
      <c r="A88" s="592" t="s">
        <v>54</v>
      </c>
      <c r="B88" s="593"/>
      <c r="C88" s="594"/>
      <c r="D88" s="594"/>
      <c r="E88" s="594"/>
      <c r="F88" s="594"/>
      <c r="G88" s="594"/>
      <c r="H88" s="594"/>
      <c r="I88" s="594"/>
      <c r="J88" s="594"/>
      <c r="K88" s="594"/>
      <c r="L88" s="594"/>
      <c r="M88" s="595"/>
      <c r="N88" s="596">
        <f>SUM(B88:M88)</f>
        <v>0</v>
      </c>
    </row>
    <row r="91" spans="1:14" s="513" customFormat="1" ht="15.75" x14ac:dyDescent="0.25">
      <c r="A91" s="509" t="s">
        <v>860</v>
      </c>
      <c r="B91" s="509"/>
      <c r="C91" s="509"/>
      <c r="D91" s="509"/>
      <c r="E91" s="509"/>
      <c r="F91" s="509"/>
      <c r="G91" s="509"/>
      <c r="H91" s="509"/>
      <c r="I91" s="509"/>
      <c r="J91" s="509"/>
      <c r="K91" s="509"/>
      <c r="L91" s="509"/>
      <c r="M91" s="509"/>
      <c r="N91" s="509"/>
    </row>
    <row r="92" spans="1:14" ht="15.75" x14ac:dyDescent="0.2">
      <c r="A92" s="562" t="s">
        <v>30</v>
      </c>
      <c r="B92" s="562" t="s">
        <v>266</v>
      </c>
      <c r="C92" s="562" t="s">
        <v>267</v>
      </c>
      <c r="D92" s="562" t="s">
        <v>268</v>
      </c>
      <c r="E92" s="562" t="s">
        <v>269</v>
      </c>
      <c r="F92" s="562" t="s">
        <v>270</v>
      </c>
      <c r="G92" s="562" t="s">
        <v>271</v>
      </c>
      <c r="H92" s="562" t="s">
        <v>272</v>
      </c>
      <c r="I92" s="562" t="s">
        <v>273</v>
      </c>
      <c r="J92" s="562" t="s">
        <v>274</v>
      </c>
      <c r="K92" s="562" t="s">
        <v>275</v>
      </c>
      <c r="L92" s="562" t="s">
        <v>276</v>
      </c>
      <c r="M92" s="562" t="s">
        <v>277</v>
      </c>
      <c r="N92" s="562" t="s">
        <v>19</v>
      </c>
    </row>
    <row r="93" spans="1:14" x14ac:dyDescent="0.2">
      <c r="A93" s="584" t="s">
        <v>1</v>
      </c>
      <c r="B93" s="597"/>
      <c r="C93" s="598"/>
      <c r="D93" s="598"/>
      <c r="E93" s="598"/>
      <c r="F93" s="598"/>
      <c r="G93" s="598"/>
      <c r="H93" s="598"/>
      <c r="I93" s="598"/>
      <c r="J93" s="598"/>
      <c r="K93" s="598"/>
      <c r="L93" s="598"/>
      <c r="M93" s="599"/>
      <c r="N93" s="759">
        <f>SUM(B93:M93)</f>
        <v>0</v>
      </c>
    </row>
    <row r="94" spans="1:14" x14ac:dyDescent="0.2">
      <c r="A94" s="588" t="s">
        <v>53</v>
      </c>
      <c r="B94" s="600"/>
      <c r="C94" s="601"/>
      <c r="D94" s="601"/>
      <c r="E94" s="601"/>
      <c r="F94" s="601"/>
      <c r="G94" s="601"/>
      <c r="H94" s="601"/>
      <c r="I94" s="601"/>
      <c r="J94" s="601"/>
      <c r="K94" s="601"/>
      <c r="L94" s="601"/>
      <c r="M94" s="602"/>
      <c r="N94" s="759"/>
    </row>
    <row r="95" spans="1:14" x14ac:dyDescent="0.2">
      <c r="A95" s="584" t="s">
        <v>2</v>
      </c>
      <c r="B95" s="600"/>
      <c r="C95" s="601"/>
      <c r="D95" s="601"/>
      <c r="E95" s="601"/>
      <c r="F95" s="601"/>
      <c r="G95" s="601"/>
      <c r="H95" s="601"/>
      <c r="I95" s="601"/>
      <c r="J95" s="601"/>
      <c r="K95" s="601"/>
      <c r="L95" s="601"/>
      <c r="M95" s="602"/>
      <c r="N95" s="759">
        <f t="shared" ref="N95" si="7">SUM(B95:M95)</f>
        <v>0</v>
      </c>
    </row>
    <row r="96" spans="1:14" x14ac:dyDescent="0.2">
      <c r="A96" s="588" t="s">
        <v>53</v>
      </c>
      <c r="B96" s="600"/>
      <c r="C96" s="601"/>
      <c r="D96" s="601"/>
      <c r="E96" s="601"/>
      <c r="F96" s="601"/>
      <c r="G96" s="601"/>
      <c r="H96" s="601"/>
      <c r="I96" s="601"/>
      <c r="J96" s="601"/>
      <c r="K96" s="601"/>
      <c r="L96" s="601"/>
      <c r="M96" s="602"/>
      <c r="N96" s="759"/>
    </row>
    <row r="97" spans="1:14" x14ac:dyDescent="0.2">
      <c r="A97" s="584" t="s">
        <v>3</v>
      </c>
      <c r="B97" s="600"/>
      <c r="C97" s="601"/>
      <c r="D97" s="601"/>
      <c r="E97" s="601"/>
      <c r="F97" s="601"/>
      <c r="G97" s="601"/>
      <c r="H97" s="601"/>
      <c r="I97" s="601"/>
      <c r="J97" s="601"/>
      <c r="K97" s="601"/>
      <c r="L97" s="601"/>
      <c r="M97" s="602"/>
      <c r="N97" s="759">
        <f t="shared" ref="N97" si="8">SUM(B97:M97)</f>
        <v>0</v>
      </c>
    </row>
    <row r="98" spans="1:14" x14ac:dyDescent="0.2">
      <c r="A98" s="588" t="s">
        <v>53</v>
      </c>
      <c r="B98" s="600"/>
      <c r="C98" s="601"/>
      <c r="D98" s="601"/>
      <c r="E98" s="601"/>
      <c r="F98" s="601"/>
      <c r="G98" s="601"/>
      <c r="H98" s="601"/>
      <c r="I98" s="601"/>
      <c r="J98" s="601"/>
      <c r="K98" s="601"/>
      <c r="L98" s="601"/>
      <c r="M98" s="602"/>
      <c r="N98" s="759"/>
    </row>
    <row r="99" spans="1:14" x14ac:dyDescent="0.2">
      <c r="A99" s="592" t="s">
        <v>54</v>
      </c>
      <c r="B99" s="593"/>
      <c r="C99" s="594"/>
      <c r="D99" s="594"/>
      <c r="E99" s="594"/>
      <c r="F99" s="594"/>
      <c r="G99" s="594"/>
      <c r="H99" s="594"/>
      <c r="I99" s="594"/>
      <c r="J99" s="594"/>
      <c r="K99" s="594"/>
      <c r="L99" s="594"/>
      <c r="M99" s="595"/>
      <c r="N99" s="596">
        <f>SUM(B99:M99)</f>
        <v>0</v>
      </c>
    </row>
    <row r="101" spans="1:14" x14ac:dyDescent="0.2">
      <c r="C101" s="603"/>
      <c r="D101" s="603"/>
      <c r="E101" s="603"/>
      <c r="F101" s="603"/>
      <c r="G101" s="603"/>
      <c r="H101" s="603"/>
      <c r="I101" s="603"/>
      <c r="J101" s="603"/>
      <c r="K101" s="603"/>
      <c r="L101" s="603"/>
      <c r="M101" s="603"/>
      <c r="N101" s="603"/>
    </row>
    <row r="102" spans="1:14" s="513" customFormat="1" ht="15.75" x14ac:dyDescent="0.25">
      <c r="A102" s="509" t="s">
        <v>861</v>
      </c>
      <c r="B102" s="509"/>
      <c r="C102" s="509"/>
      <c r="D102" s="509"/>
      <c r="E102" s="509"/>
      <c r="F102" s="509"/>
      <c r="G102" s="509"/>
      <c r="H102" s="509"/>
      <c r="I102" s="509"/>
      <c r="J102" s="509"/>
      <c r="K102" s="509"/>
      <c r="L102" s="509"/>
      <c r="M102" s="509"/>
      <c r="N102" s="509"/>
    </row>
    <row r="103" spans="1:14" ht="15.75" x14ac:dyDescent="0.2">
      <c r="A103" s="562" t="s">
        <v>30</v>
      </c>
      <c r="B103" s="562" t="s">
        <v>266</v>
      </c>
      <c r="C103" s="562" t="s">
        <v>267</v>
      </c>
      <c r="D103" s="562" t="s">
        <v>268</v>
      </c>
      <c r="E103" s="562" t="s">
        <v>269</v>
      </c>
      <c r="F103" s="562" t="s">
        <v>270</v>
      </c>
      <c r="G103" s="562" t="s">
        <v>271</v>
      </c>
      <c r="H103" s="562" t="s">
        <v>272</v>
      </c>
      <c r="I103" s="562" t="s">
        <v>273</v>
      </c>
      <c r="J103" s="562" t="s">
        <v>274</v>
      </c>
      <c r="K103" s="562" t="s">
        <v>275</v>
      </c>
      <c r="L103" s="562" t="s">
        <v>276</v>
      </c>
      <c r="M103" s="562" t="s">
        <v>277</v>
      </c>
      <c r="N103" s="562" t="s">
        <v>19</v>
      </c>
    </row>
    <row r="104" spans="1:14" x14ac:dyDescent="0.2">
      <c r="A104" s="592" t="s">
        <v>8</v>
      </c>
      <c r="B104" s="597"/>
      <c r="C104" s="598"/>
      <c r="D104" s="598"/>
      <c r="E104" s="598"/>
      <c r="F104" s="598"/>
      <c r="G104" s="598"/>
      <c r="H104" s="598"/>
      <c r="I104" s="598"/>
      <c r="J104" s="598"/>
      <c r="K104" s="598"/>
      <c r="L104" s="598"/>
      <c r="M104" s="604"/>
      <c r="N104" s="605">
        <f>SUM(B104:M104)</f>
        <v>0</v>
      </c>
    </row>
    <row r="105" spans="1:14" x14ac:dyDescent="0.2">
      <c r="A105" s="592" t="s">
        <v>55</v>
      </c>
      <c r="B105" s="600"/>
      <c r="C105" s="601"/>
      <c r="D105" s="601"/>
      <c r="E105" s="601"/>
      <c r="F105" s="601"/>
      <c r="G105" s="601"/>
      <c r="H105" s="601"/>
      <c r="I105" s="601"/>
      <c r="J105" s="601"/>
      <c r="K105" s="601"/>
      <c r="L105" s="601"/>
      <c r="M105" s="606"/>
      <c r="N105" s="605">
        <f t="shared" ref="N105:N107" si="9">SUM(B105:M105)</f>
        <v>0</v>
      </c>
    </row>
    <row r="106" spans="1:14" x14ac:dyDescent="0.2">
      <c r="A106" s="592" t="s">
        <v>56</v>
      </c>
      <c r="B106" s="600"/>
      <c r="C106" s="601"/>
      <c r="D106" s="601"/>
      <c r="E106" s="601"/>
      <c r="F106" s="601"/>
      <c r="G106" s="601"/>
      <c r="H106" s="601"/>
      <c r="I106" s="601"/>
      <c r="J106" s="601"/>
      <c r="K106" s="601"/>
      <c r="L106" s="601"/>
      <c r="M106" s="606"/>
      <c r="N106" s="605">
        <f t="shared" si="9"/>
        <v>0</v>
      </c>
    </row>
    <row r="107" spans="1:14" ht="30" x14ac:dyDescent="0.2">
      <c r="A107" s="592" t="s">
        <v>10</v>
      </c>
      <c r="B107" s="607"/>
      <c r="C107" s="608"/>
      <c r="D107" s="608"/>
      <c r="E107" s="608"/>
      <c r="F107" s="608"/>
      <c r="G107" s="608"/>
      <c r="H107" s="608"/>
      <c r="I107" s="608"/>
      <c r="J107" s="608"/>
      <c r="K107" s="608"/>
      <c r="L107" s="608"/>
      <c r="M107" s="609"/>
      <c r="N107" s="605">
        <f t="shared" si="9"/>
        <v>0</v>
      </c>
    </row>
    <row r="108" spans="1:14" x14ac:dyDescent="0.2">
      <c r="A108" s="509" t="s">
        <v>57</v>
      </c>
    </row>
    <row r="109" spans="1:14" s="510" customFormat="1" ht="20.25" x14ac:dyDescent="0.3">
      <c r="A109" s="509"/>
      <c r="B109" s="509"/>
      <c r="C109" s="509"/>
      <c r="D109" s="509"/>
      <c r="E109" s="509"/>
      <c r="F109" s="509"/>
      <c r="G109" s="509"/>
      <c r="H109" s="509"/>
      <c r="I109" s="509"/>
      <c r="J109" s="509"/>
      <c r="K109" s="509"/>
      <c r="L109" s="509"/>
      <c r="M109" s="509"/>
      <c r="N109" s="509"/>
    </row>
    <row r="110" spans="1:14" ht="20.25" x14ac:dyDescent="0.3">
      <c r="A110" s="511" t="s">
        <v>862</v>
      </c>
      <c r="B110" s="510"/>
      <c r="C110" s="510"/>
      <c r="D110" s="510"/>
      <c r="E110" s="510"/>
      <c r="F110" s="510"/>
      <c r="G110" s="510"/>
      <c r="H110" s="510"/>
      <c r="I110" s="510"/>
      <c r="J110" s="510"/>
      <c r="K110" s="510"/>
      <c r="L110" s="510"/>
      <c r="M110" s="510"/>
      <c r="N110" s="510"/>
    </row>
    <row r="111" spans="1:14" s="513" customFormat="1" ht="15.75" x14ac:dyDescent="0.25">
      <c r="A111" s="509"/>
      <c r="B111" s="509"/>
      <c r="C111" s="509"/>
      <c r="D111" s="509"/>
      <c r="E111" s="509"/>
      <c r="F111" s="509"/>
      <c r="G111" s="509"/>
      <c r="H111" s="509"/>
      <c r="I111" s="509"/>
      <c r="J111" s="509"/>
      <c r="K111" s="509"/>
      <c r="L111" s="509"/>
      <c r="M111" s="509"/>
      <c r="N111" s="509"/>
    </row>
    <row r="112" spans="1:14" ht="15.75" x14ac:dyDescent="0.2">
      <c r="A112" s="562" t="s">
        <v>30</v>
      </c>
      <c r="B112" s="562" t="s">
        <v>266</v>
      </c>
      <c r="C112" s="562" t="s">
        <v>267</v>
      </c>
      <c r="D112" s="562" t="s">
        <v>268</v>
      </c>
      <c r="E112" s="562" t="s">
        <v>269</v>
      </c>
      <c r="F112" s="562" t="s">
        <v>270</v>
      </c>
      <c r="G112" s="562" t="s">
        <v>271</v>
      </c>
      <c r="H112" s="562" t="s">
        <v>272</v>
      </c>
      <c r="I112" s="562" t="s">
        <v>273</v>
      </c>
      <c r="J112" s="562" t="s">
        <v>274</v>
      </c>
      <c r="K112" s="562" t="s">
        <v>275</v>
      </c>
      <c r="L112" s="562" t="s">
        <v>276</v>
      </c>
      <c r="M112" s="562" t="s">
        <v>277</v>
      </c>
      <c r="N112" s="562" t="s">
        <v>19</v>
      </c>
    </row>
    <row r="113" spans="1:17" ht="15.75" x14ac:dyDescent="0.25">
      <c r="A113" s="610" t="s">
        <v>263</v>
      </c>
      <c r="B113" s="610"/>
      <c r="C113" s="610"/>
      <c r="D113" s="610"/>
      <c r="E113" s="610"/>
      <c r="F113" s="610"/>
      <c r="G113" s="610"/>
      <c r="H113" s="610"/>
      <c r="I113" s="610"/>
      <c r="J113" s="610"/>
      <c r="K113" s="610"/>
      <c r="L113" s="610"/>
      <c r="M113" s="610"/>
      <c r="N113" s="610"/>
    </row>
    <row r="114" spans="1:17" x14ac:dyDescent="0.2">
      <c r="A114" s="611" t="s">
        <v>58</v>
      </c>
      <c r="B114" s="612"/>
      <c r="C114" s="613"/>
      <c r="D114" s="614"/>
      <c r="E114" s="614"/>
      <c r="F114" s="614"/>
      <c r="G114" s="614"/>
      <c r="H114" s="614"/>
      <c r="I114" s="614"/>
      <c r="J114" s="614"/>
      <c r="K114" s="614"/>
      <c r="L114" s="614"/>
      <c r="M114" s="615"/>
      <c r="N114" s="605">
        <f>SUM(B114:M114)</f>
        <v>0</v>
      </c>
    </row>
    <row r="115" spans="1:17" x14ac:dyDescent="0.2">
      <c r="A115" s="616" t="s">
        <v>59</v>
      </c>
      <c r="B115" s="617"/>
      <c r="C115" s="618"/>
      <c r="D115" s="619"/>
      <c r="E115" s="619"/>
      <c r="F115" s="619"/>
      <c r="G115" s="619"/>
      <c r="H115" s="619"/>
      <c r="I115" s="619"/>
      <c r="J115" s="619"/>
      <c r="K115" s="619"/>
      <c r="L115" s="619"/>
      <c r="M115" s="620"/>
      <c r="N115" s="605">
        <f t="shared" ref="N115:N117" si="10">SUM(B115:M115)</f>
        <v>0</v>
      </c>
    </row>
    <row r="116" spans="1:17" x14ac:dyDescent="0.2">
      <c r="A116" s="616" t="s">
        <v>60</v>
      </c>
      <c r="B116" s="617"/>
      <c r="C116" s="618"/>
      <c r="D116" s="619"/>
      <c r="E116" s="619"/>
      <c r="F116" s="619"/>
      <c r="G116" s="619"/>
      <c r="H116" s="619"/>
      <c r="I116" s="619"/>
      <c r="J116" s="619"/>
      <c r="K116" s="619"/>
      <c r="L116" s="619"/>
      <c r="M116" s="620"/>
      <c r="N116" s="605">
        <f t="shared" si="10"/>
        <v>0</v>
      </c>
    </row>
    <row r="117" spans="1:17" x14ac:dyDescent="0.2">
      <c r="A117" s="616" t="s">
        <v>61</v>
      </c>
      <c r="B117" s="617"/>
      <c r="C117" s="618"/>
      <c r="D117" s="619"/>
      <c r="E117" s="619"/>
      <c r="F117" s="619"/>
      <c r="G117" s="619"/>
      <c r="H117" s="619"/>
      <c r="I117" s="619"/>
      <c r="J117" s="619"/>
      <c r="K117" s="619"/>
      <c r="L117" s="619"/>
      <c r="M117" s="620"/>
      <c r="N117" s="605">
        <f t="shared" si="10"/>
        <v>0</v>
      </c>
    </row>
    <row r="118" spans="1:17" x14ac:dyDescent="0.2">
      <c r="A118" s="616" t="s">
        <v>62</v>
      </c>
      <c r="B118" s="621"/>
      <c r="C118" s="622"/>
      <c r="D118" s="623"/>
      <c r="E118" s="623"/>
      <c r="F118" s="623"/>
      <c r="G118" s="623"/>
      <c r="H118" s="623"/>
      <c r="I118" s="623"/>
      <c r="J118" s="623"/>
      <c r="K118" s="623"/>
      <c r="L118" s="623"/>
      <c r="M118" s="624"/>
      <c r="N118" s="605">
        <f>SUM(B118:M118)</f>
        <v>0</v>
      </c>
    </row>
    <row r="119" spans="1:17" ht="15.75" x14ac:dyDescent="0.25">
      <c r="A119" s="610" t="s">
        <v>63</v>
      </c>
      <c r="B119" s="610"/>
      <c r="C119" s="610"/>
      <c r="D119" s="610"/>
      <c r="E119" s="610"/>
      <c r="F119" s="610"/>
      <c r="G119" s="610"/>
      <c r="H119" s="610"/>
      <c r="I119" s="610"/>
      <c r="J119" s="610"/>
      <c r="K119" s="610"/>
      <c r="L119" s="610"/>
      <c r="M119" s="610"/>
      <c r="N119" s="610"/>
    </row>
    <row r="120" spans="1:17" x14ac:dyDescent="0.2">
      <c r="A120" s="616" t="s">
        <v>64</v>
      </c>
      <c r="B120" s="625"/>
      <c r="C120" s="626"/>
      <c r="D120" s="626"/>
      <c r="E120" s="626"/>
      <c r="F120" s="626"/>
      <c r="G120" s="626"/>
      <c r="H120" s="626"/>
      <c r="I120" s="626"/>
      <c r="J120" s="626"/>
      <c r="K120" s="626"/>
      <c r="L120" s="626"/>
      <c r="M120" s="627"/>
      <c r="N120" s="605">
        <f>SUM(B120:M120)</f>
        <v>0</v>
      </c>
    </row>
    <row r="121" spans="1:17" x14ac:dyDescent="0.2">
      <c r="A121" s="616" t="s">
        <v>65</v>
      </c>
      <c r="B121" s="628"/>
      <c r="C121" s="629"/>
      <c r="D121" s="629"/>
      <c r="E121" s="629"/>
      <c r="F121" s="629"/>
      <c r="G121" s="629"/>
      <c r="H121" s="629"/>
      <c r="I121" s="629"/>
      <c r="J121" s="629"/>
      <c r="K121" s="629"/>
      <c r="L121" s="629"/>
      <c r="M121" s="630"/>
      <c r="N121" s="605">
        <f>SUM(B121:M121)</f>
        <v>0</v>
      </c>
    </row>
    <row r="122" spans="1:17" x14ac:dyDescent="0.2">
      <c r="A122" s="616" t="s">
        <v>66</v>
      </c>
      <c r="B122" s="631"/>
      <c r="C122" s="629"/>
      <c r="D122" s="629"/>
      <c r="E122" s="629"/>
      <c r="F122" s="629"/>
      <c r="G122" s="629"/>
      <c r="H122" s="629"/>
      <c r="I122" s="629"/>
      <c r="J122" s="629"/>
      <c r="K122" s="629"/>
      <c r="L122" s="629"/>
      <c r="M122" s="630"/>
      <c r="N122" s="605">
        <f>SUM(B122:M122)</f>
        <v>0</v>
      </c>
      <c r="Q122" s="632"/>
    </row>
    <row r="123" spans="1:17" x14ac:dyDescent="0.2">
      <c r="A123" s="616" t="s">
        <v>67</v>
      </c>
      <c r="B123" s="633"/>
      <c r="C123" s="634"/>
      <c r="D123" s="634"/>
      <c r="E123" s="634"/>
      <c r="F123" s="634"/>
      <c r="G123" s="634"/>
      <c r="H123" s="634"/>
      <c r="I123" s="634"/>
      <c r="J123" s="634"/>
      <c r="K123" s="634"/>
      <c r="L123" s="634"/>
      <c r="M123" s="635"/>
      <c r="N123" s="605">
        <f>IFERROR(N122/N121,0)</f>
        <v>0</v>
      </c>
    </row>
    <row r="124" spans="1:17" x14ac:dyDescent="0.2">
      <c r="A124" s="616" t="s">
        <v>68</v>
      </c>
      <c r="B124" s="600"/>
      <c r="C124" s="629"/>
      <c r="D124" s="629"/>
      <c r="E124" s="629"/>
      <c r="F124" s="629"/>
      <c r="G124" s="629"/>
      <c r="H124" s="629"/>
      <c r="I124" s="629"/>
      <c r="J124" s="629"/>
      <c r="K124" s="629"/>
      <c r="L124" s="629"/>
      <c r="M124" s="636"/>
      <c r="N124" s="605">
        <f>SUM(B124:M124)</f>
        <v>0</v>
      </c>
    </row>
    <row r="125" spans="1:17" x14ac:dyDescent="0.2">
      <c r="A125" s="616" t="s">
        <v>69</v>
      </c>
      <c r="B125" s="637"/>
      <c r="C125" s="638"/>
      <c r="D125" s="639"/>
      <c r="E125" s="639"/>
      <c r="F125" s="639"/>
      <c r="G125" s="639"/>
      <c r="H125" s="639"/>
      <c r="I125" s="639"/>
      <c r="J125" s="639"/>
      <c r="K125" s="639"/>
      <c r="L125" s="639"/>
      <c r="M125" s="640"/>
      <c r="N125" s="605">
        <f>IFERROR(N124/N123,0)</f>
        <v>0</v>
      </c>
    </row>
    <row r="126" spans="1:17" ht="15.75" x14ac:dyDescent="0.25">
      <c r="A126" s="610" t="s">
        <v>70</v>
      </c>
      <c r="B126" s="610"/>
      <c r="C126" s="610"/>
      <c r="D126" s="610"/>
      <c r="E126" s="610"/>
      <c r="F126" s="610"/>
      <c r="G126" s="610"/>
      <c r="H126" s="610"/>
      <c r="I126" s="610"/>
      <c r="J126" s="610"/>
      <c r="K126" s="610"/>
      <c r="L126" s="610"/>
      <c r="M126" s="610"/>
      <c r="N126" s="610"/>
    </row>
    <row r="127" spans="1:17" x14ac:dyDescent="0.2">
      <c r="A127" s="616" t="s">
        <v>64</v>
      </c>
      <c r="B127" s="625"/>
      <c r="C127" s="626"/>
      <c r="D127" s="626"/>
      <c r="E127" s="626"/>
      <c r="F127" s="626"/>
      <c r="G127" s="626"/>
      <c r="H127" s="641"/>
      <c r="I127" s="641"/>
      <c r="J127" s="641"/>
      <c r="K127" s="641"/>
      <c r="L127" s="641"/>
      <c r="M127" s="627"/>
      <c r="N127" s="605">
        <f>SUM(B127:M127)</f>
        <v>0</v>
      </c>
    </row>
    <row r="128" spans="1:17" x14ac:dyDescent="0.2">
      <c r="A128" s="616" t="s">
        <v>65</v>
      </c>
      <c r="B128" s="628"/>
      <c r="C128" s="629"/>
      <c r="D128" s="629"/>
      <c r="E128" s="629"/>
      <c r="F128" s="629"/>
      <c r="G128" s="629"/>
      <c r="H128" s="642"/>
      <c r="I128" s="642"/>
      <c r="J128" s="642"/>
      <c r="K128" s="642"/>
      <c r="L128" s="642"/>
      <c r="M128" s="630"/>
      <c r="N128" s="605">
        <f t="shared" ref="N128:N131" si="11">SUM(B128:M128)</f>
        <v>0</v>
      </c>
    </row>
    <row r="129" spans="1:14" x14ac:dyDescent="0.2">
      <c r="A129" s="616" t="s">
        <v>66</v>
      </c>
      <c r="B129" s="631"/>
      <c r="C129" s="629"/>
      <c r="D129" s="643"/>
      <c r="E129" s="629"/>
      <c r="F129" s="629"/>
      <c r="G129" s="629"/>
      <c r="H129" s="642"/>
      <c r="I129" s="642"/>
      <c r="J129" s="642"/>
      <c r="K129" s="642"/>
      <c r="L129" s="642"/>
      <c r="M129" s="630"/>
      <c r="N129" s="605">
        <f t="shared" si="11"/>
        <v>0</v>
      </c>
    </row>
    <row r="130" spans="1:14" x14ac:dyDescent="0.2">
      <c r="A130" s="616" t="s">
        <v>71</v>
      </c>
      <c r="B130" s="633"/>
      <c r="C130" s="634"/>
      <c r="D130" s="634"/>
      <c r="E130" s="634"/>
      <c r="F130" s="634"/>
      <c r="G130" s="634"/>
      <c r="H130" s="634"/>
      <c r="I130" s="634"/>
      <c r="J130" s="634"/>
      <c r="K130" s="634"/>
      <c r="L130" s="634"/>
      <c r="M130" s="635"/>
      <c r="N130" s="605">
        <f>IFERROR(N129/N128,0)</f>
        <v>0</v>
      </c>
    </row>
    <row r="131" spans="1:14" x14ac:dyDescent="0.2">
      <c r="A131" s="616" t="s">
        <v>68</v>
      </c>
      <c r="B131" s="600"/>
      <c r="C131" s="629"/>
      <c r="D131" s="629"/>
      <c r="E131" s="629"/>
      <c r="F131" s="629"/>
      <c r="G131" s="629"/>
      <c r="H131" s="629"/>
      <c r="I131" s="629"/>
      <c r="J131" s="629"/>
      <c r="K131" s="629"/>
      <c r="L131" s="629"/>
      <c r="M131" s="636"/>
      <c r="N131" s="605">
        <f t="shared" si="11"/>
        <v>0</v>
      </c>
    </row>
    <row r="132" spans="1:14" x14ac:dyDescent="0.2">
      <c r="A132" s="616" t="s">
        <v>69</v>
      </c>
      <c r="B132" s="644"/>
      <c r="C132" s="634"/>
      <c r="D132" s="634"/>
      <c r="E132" s="634"/>
      <c r="F132" s="634"/>
      <c r="G132" s="634"/>
      <c r="H132" s="634"/>
      <c r="I132" s="634"/>
      <c r="J132" s="634"/>
      <c r="K132" s="634"/>
      <c r="L132" s="634"/>
      <c r="M132" s="635"/>
      <c r="N132" s="605">
        <f>IFERROR(N131/N128,0)</f>
        <v>0</v>
      </c>
    </row>
    <row r="133" spans="1:14" x14ac:dyDescent="0.2">
      <c r="A133" s="616" t="s">
        <v>72</v>
      </c>
      <c r="B133" s="637"/>
      <c r="C133" s="638"/>
      <c r="D133" s="638"/>
      <c r="E133" s="638"/>
      <c r="F133" s="638"/>
      <c r="G133" s="638"/>
      <c r="H133" s="638"/>
      <c r="I133" s="638"/>
      <c r="J133" s="638"/>
      <c r="K133" s="638"/>
      <c r="L133" s="638"/>
      <c r="M133" s="645"/>
      <c r="N133" s="605">
        <f>SUM(B133:G133)</f>
        <v>0</v>
      </c>
    </row>
  </sheetData>
  <mergeCells count="74">
    <mergeCell ref="N82:N83"/>
    <mergeCell ref="C43:D43"/>
    <mergeCell ref="C44:D44"/>
    <mergeCell ref="C45:D45"/>
    <mergeCell ref="E43:G43"/>
    <mergeCell ref="E44:G44"/>
    <mergeCell ref="E45:G45"/>
    <mergeCell ref="N95:N96"/>
    <mergeCell ref="N97:N98"/>
    <mergeCell ref="N84:N85"/>
    <mergeCell ref="N86:N87"/>
    <mergeCell ref="N93:N94"/>
    <mergeCell ref="C37:D37"/>
    <mergeCell ref="C38:D38"/>
    <mergeCell ref="C39:D39"/>
    <mergeCell ref="E37:G37"/>
    <mergeCell ref="E38:G38"/>
    <mergeCell ref="E39:G39"/>
    <mergeCell ref="C40:D40"/>
    <mergeCell ref="C41:D41"/>
    <mergeCell ref="C42:D42"/>
    <mergeCell ref="E40:G40"/>
    <mergeCell ref="E41:G41"/>
    <mergeCell ref="E42:G42"/>
    <mergeCell ref="C35:D35"/>
    <mergeCell ref="C36:D36"/>
    <mergeCell ref="E34:G34"/>
    <mergeCell ref="E35:G35"/>
    <mergeCell ref="E36:G36"/>
    <mergeCell ref="C34:D34"/>
    <mergeCell ref="C31:D31"/>
    <mergeCell ref="C32:D32"/>
    <mergeCell ref="C33:D33"/>
    <mergeCell ref="E31:G31"/>
    <mergeCell ref="E32:G32"/>
    <mergeCell ref="E33:G33"/>
    <mergeCell ref="E30:G30"/>
    <mergeCell ref="E25:G25"/>
    <mergeCell ref="C16:D16"/>
    <mergeCell ref="C17:D17"/>
    <mergeCell ref="C18:D18"/>
    <mergeCell ref="C24:D24"/>
    <mergeCell ref="C25:D25"/>
    <mergeCell ref="C26:D26"/>
    <mergeCell ref="C27:D27"/>
    <mergeCell ref="E26:G26"/>
    <mergeCell ref="E27:G27"/>
    <mergeCell ref="C28:D28"/>
    <mergeCell ref="C29:D29"/>
    <mergeCell ref="C30:D30"/>
    <mergeCell ref="E28:G28"/>
    <mergeCell ref="E29:G29"/>
    <mergeCell ref="E21:G21"/>
    <mergeCell ref="E22:G22"/>
    <mergeCell ref="E23:G23"/>
    <mergeCell ref="E24:G24"/>
    <mergeCell ref="C13:D13"/>
    <mergeCell ref="C14:D14"/>
    <mergeCell ref="C15:D15"/>
    <mergeCell ref="C22:D22"/>
    <mergeCell ref="C23:D23"/>
    <mergeCell ref="C19:D19"/>
    <mergeCell ref="C20:D20"/>
    <mergeCell ref="C21:D21"/>
    <mergeCell ref="E16:G16"/>
    <mergeCell ref="E17:G17"/>
    <mergeCell ref="E18:G18"/>
    <mergeCell ref="E19:G19"/>
    <mergeCell ref="E20:G20"/>
    <mergeCell ref="A1:M1"/>
    <mergeCell ref="A2:M2"/>
    <mergeCell ref="E14:G14"/>
    <mergeCell ref="E13:G13"/>
    <mergeCell ref="E15:G15"/>
  </mergeCells>
  <printOptions horizontalCentered="1"/>
  <pageMargins left="0.59055118110236227" right="0.59055118110236227" top="0.98425196850393704" bottom="0.47244094488188981" header="0" footer="0"/>
  <pageSetup scale="49" fitToWidth="0" fitToHeight="0" orientation="portrait" r:id="rId1"/>
  <headerFooter>
    <oddFooter>Página &amp;P&amp;R&amp;A</oddFooter>
  </headerFooter>
  <rowBreaks count="1" manualBreakCount="1">
    <brk id="45" max="16383" man="1"/>
  </rowBreaks>
  <colBreaks count="1" manualBreakCount="1">
    <brk id="16" max="50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6"/>
  </sheetPr>
  <dimension ref="A1:R68"/>
  <sheetViews>
    <sheetView zoomScale="70" zoomScaleNormal="70" workbookViewId="0">
      <pane ySplit="1" topLeftCell="A2" activePane="bottomLeft" state="frozen"/>
      <selection sqref="A1:N1"/>
      <selection pane="bottomLeft" sqref="A1:P1"/>
    </sheetView>
  </sheetViews>
  <sheetFormatPr baseColWidth="10" defaultRowHeight="12.75" x14ac:dyDescent="0.2"/>
  <cols>
    <col min="1" max="16384" width="11.42578125" style="682"/>
  </cols>
  <sheetData>
    <row r="1" spans="1:18" s="678" customFormat="1" ht="33.75" x14ac:dyDescent="0.2">
      <c r="A1" s="762" t="str">
        <f>"Empresa "&amp; Datos_Generales!D3</f>
        <v xml:space="preserve">Empresa </v>
      </c>
      <c r="B1" s="763"/>
      <c r="C1" s="763"/>
      <c r="D1" s="763"/>
      <c r="E1" s="763"/>
      <c r="F1" s="763"/>
      <c r="G1" s="763"/>
      <c r="H1" s="763"/>
      <c r="I1" s="763"/>
      <c r="J1" s="763"/>
      <c r="K1" s="763"/>
      <c r="L1" s="763"/>
      <c r="M1" s="763"/>
      <c r="N1" s="763"/>
      <c r="O1" s="763"/>
      <c r="P1" s="764"/>
      <c r="Q1" s="677"/>
      <c r="R1" s="677"/>
    </row>
    <row r="2" spans="1:18" s="678" customFormat="1" ht="26.25" x14ac:dyDescent="0.2">
      <c r="A2" s="768" t="s">
        <v>929</v>
      </c>
      <c r="B2" s="769"/>
      <c r="C2" s="769"/>
      <c r="D2" s="769"/>
      <c r="E2" s="769"/>
      <c r="F2" s="769"/>
      <c r="G2" s="769"/>
      <c r="H2" s="769"/>
      <c r="I2" s="769"/>
      <c r="J2" s="769"/>
      <c r="K2" s="769"/>
      <c r="L2" s="769"/>
      <c r="M2" s="769"/>
      <c r="N2" s="769"/>
      <c r="O2" s="769"/>
      <c r="P2" s="770"/>
      <c r="Q2" s="677"/>
      <c r="R2" s="677"/>
    </row>
    <row r="3" spans="1:18" s="678" customFormat="1" ht="23.25" x14ac:dyDescent="0.2">
      <c r="A3" s="771" t="s">
        <v>928</v>
      </c>
      <c r="B3" s="772"/>
      <c r="C3" s="772"/>
      <c r="D3" s="772"/>
      <c r="E3" s="772"/>
      <c r="F3" s="772"/>
      <c r="G3" s="772"/>
      <c r="H3" s="772"/>
      <c r="I3" s="772"/>
      <c r="J3" s="772"/>
      <c r="K3" s="772"/>
      <c r="L3" s="772"/>
      <c r="M3" s="772"/>
      <c r="N3" s="772"/>
      <c r="O3" s="772"/>
      <c r="P3" s="773"/>
    </row>
    <row r="4" spans="1:18" x14ac:dyDescent="0.2">
      <c r="A4" s="679"/>
      <c r="B4" s="680"/>
      <c r="C4" s="680"/>
      <c r="D4" s="680"/>
      <c r="E4" s="680"/>
      <c r="F4" s="680"/>
      <c r="G4" s="680"/>
      <c r="H4" s="680"/>
      <c r="I4" s="680"/>
      <c r="J4" s="680"/>
      <c r="K4" s="680"/>
      <c r="L4" s="680"/>
      <c r="M4" s="680"/>
      <c r="N4" s="680"/>
      <c r="O4" s="680"/>
      <c r="P4" s="681"/>
    </row>
    <row r="5" spans="1:18" x14ac:dyDescent="0.2">
      <c r="A5" s="679"/>
      <c r="B5" s="680"/>
      <c r="C5" s="680"/>
      <c r="D5" s="680"/>
      <c r="E5" s="680"/>
      <c r="F5" s="680"/>
      <c r="G5" s="680"/>
      <c r="H5" s="680"/>
      <c r="I5" s="680"/>
      <c r="J5" s="680"/>
      <c r="K5" s="680"/>
      <c r="L5" s="680"/>
      <c r="M5" s="680"/>
      <c r="N5" s="680"/>
      <c r="O5" s="680"/>
      <c r="P5" s="681"/>
    </row>
    <row r="6" spans="1:18" x14ac:dyDescent="0.2">
      <c r="A6" s="679"/>
      <c r="B6" s="680"/>
      <c r="C6" s="680"/>
      <c r="D6" s="680"/>
      <c r="E6" s="680"/>
      <c r="F6" s="680"/>
      <c r="G6" s="680"/>
      <c r="H6" s="680"/>
      <c r="I6" s="680"/>
      <c r="J6" s="680"/>
      <c r="K6" s="680"/>
      <c r="L6" s="680"/>
      <c r="M6" s="680"/>
      <c r="N6" s="680"/>
      <c r="O6" s="680"/>
      <c r="P6" s="681"/>
    </row>
    <row r="7" spans="1:18" x14ac:dyDescent="0.2">
      <c r="A7" s="679"/>
      <c r="B7" s="680"/>
      <c r="C7" s="680"/>
      <c r="D7" s="680"/>
      <c r="E7" s="680"/>
      <c r="F7" s="680"/>
      <c r="G7" s="680"/>
      <c r="H7" s="680"/>
      <c r="I7" s="680"/>
      <c r="J7" s="680"/>
      <c r="K7" s="680"/>
      <c r="L7" s="680"/>
      <c r="M7" s="680"/>
      <c r="N7" s="680"/>
      <c r="O7" s="680"/>
      <c r="P7" s="681"/>
    </row>
    <row r="8" spans="1:18" x14ac:dyDescent="0.2">
      <c r="A8" s="679"/>
      <c r="B8" s="680"/>
      <c r="C8" s="680"/>
      <c r="D8" s="680"/>
      <c r="E8" s="680"/>
      <c r="F8" s="680"/>
      <c r="G8" s="680"/>
      <c r="H8" s="680"/>
      <c r="I8" s="680"/>
      <c r="J8" s="680"/>
      <c r="K8" s="680"/>
      <c r="L8" s="680"/>
      <c r="M8" s="680"/>
      <c r="N8" s="680"/>
      <c r="O8" s="680"/>
      <c r="P8" s="681"/>
    </row>
    <row r="9" spans="1:18" x14ac:dyDescent="0.2">
      <c r="A9" s="679"/>
      <c r="B9" s="680"/>
      <c r="C9" s="680"/>
      <c r="D9" s="680"/>
      <c r="E9" s="680"/>
      <c r="F9" s="680"/>
      <c r="G9" s="680"/>
      <c r="H9" s="680"/>
      <c r="I9" s="680"/>
      <c r="J9" s="680"/>
      <c r="K9" s="680"/>
      <c r="L9" s="680"/>
      <c r="M9" s="680"/>
      <c r="N9" s="680"/>
      <c r="O9" s="680"/>
      <c r="P9" s="681"/>
    </row>
    <row r="10" spans="1:18" x14ac:dyDescent="0.2">
      <c r="A10" s="679"/>
      <c r="B10" s="680"/>
      <c r="C10" s="680"/>
      <c r="D10" s="680"/>
      <c r="E10" s="680"/>
      <c r="F10" s="680"/>
      <c r="G10" s="680"/>
      <c r="H10" s="680"/>
      <c r="I10" s="680"/>
      <c r="J10" s="680"/>
      <c r="K10" s="680"/>
      <c r="L10" s="680"/>
      <c r="M10" s="680"/>
      <c r="N10" s="680"/>
      <c r="O10" s="680"/>
      <c r="P10" s="681"/>
    </row>
    <row r="11" spans="1:18" x14ac:dyDescent="0.2">
      <c r="A11" s="679"/>
      <c r="B11" s="680"/>
      <c r="C11" s="680"/>
      <c r="D11" s="680"/>
      <c r="E11" s="680"/>
      <c r="F11" s="680"/>
      <c r="G11" s="680"/>
      <c r="H11" s="680"/>
      <c r="I11" s="680"/>
      <c r="J11" s="680"/>
      <c r="K11" s="680"/>
      <c r="L11" s="680"/>
      <c r="M11" s="680"/>
      <c r="N11" s="680"/>
      <c r="O11" s="680"/>
      <c r="P11" s="681"/>
    </row>
    <row r="12" spans="1:18" x14ac:dyDescent="0.2">
      <c r="A12" s="679"/>
      <c r="B12" s="680"/>
      <c r="C12" s="680"/>
      <c r="D12" s="680"/>
      <c r="E12" s="680"/>
      <c r="F12" s="680"/>
      <c r="G12" s="680"/>
      <c r="H12" s="680"/>
      <c r="I12" s="680"/>
      <c r="J12" s="680"/>
      <c r="K12" s="680"/>
      <c r="L12" s="680"/>
      <c r="M12" s="680"/>
      <c r="N12" s="680"/>
      <c r="O12" s="680"/>
      <c r="P12" s="681"/>
    </row>
    <row r="13" spans="1:18" x14ac:dyDescent="0.2">
      <c r="A13" s="679"/>
      <c r="B13" s="680"/>
      <c r="C13" s="680"/>
      <c r="D13" s="680"/>
      <c r="E13" s="680"/>
      <c r="F13" s="680"/>
      <c r="G13" s="680"/>
      <c r="H13" s="680"/>
      <c r="I13" s="680"/>
      <c r="J13" s="680"/>
      <c r="K13" s="680"/>
      <c r="L13" s="680"/>
      <c r="M13" s="680"/>
      <c r="N13" s="680"/>
      <c r="O13" s="680"/>
      <c r="P13" s="681"/>
    </row>
    <row r="14" spans="1:18" x14ac:dyDescent="0.2">
      <c r="A14" s="679"/>
      <c r="B14" s="680"/>
      <c r="C14" s="680"/>
      <c r="D14" s="680"/>
      <c r="E14" s="680"/>
      <c r="F14" s="680"/>
      <c r="G14" s="680"/>
      <c r="H14" s="680"/>
      <c r="I14" s="680"/>
      <c r="J14" s="680"/>
      <c r="K14" s="680"/>
      <c r="L14" s="680"/>
      <c r="M14" s="680"/>
      <c r="N14" s="680"/>
      <c r="O14" s="680"/>
      <c r="P14" s="681"/>
    </row>
    <row r="15" spans="1:18" x14ac:dyDescent="0.2">
      <c r="A15" s="679"/>
      <c r="B15" s="680"/>
      <c r="C15" s="680"/>
      <c r="D15" s="680"/>
      <c r="E15" s="680"/>
      <c r="F15" s="680"/>
      <c r="G15" s="680"/>
      <c r="H15" s="680"/>
      <c r="I15" s="680"/>
      <c r="J15" s="680"/>
      <c r="K15" s="680"/>
      <c r="L15" s="680"/>
      <c r="M15" s="680"/>
      <c r="N15" s="680"/>
      <c r="O15" s="680"/>
      <c r="P15" s="681"/>
    </row>
    <row r="16" spans="1:18" x14ac:dyDescent="0.2">
      <c r="A16" s="679"/>
      <c r="B16" s="680"/>
      <c r="C16" s="680"/>
      <c r="D16" s="680"/>
      <c r="E16" s="680"/>
      <c r="F16" s="680"/>
      <c r="G16" s="680"/>
      <c r="H16" s="680"/>
      <c r="I16" s="680"/>
      <c r="J16" s="680"/>
      <c r="K16" s="680"/>
      <c r="L16" s="680"/>
      <c r="M16" s="680"/>
      <c r="N16" s="680"/>
      <c r="O16" s="680"/>
      <c r="P16" s="681"/>
    </row>
    <row r="17" spans="1:16" x14ac:dyDescent="0.2">
      <c r="A17" s="679"/>
      <c r="B17" s="680"/>
      <c r="C17" s="680"/>
      <c r="D17" s="680"/>
      <c r="E17" s="680"/>
      <c r="F17" s="680"/>
      <c r="G17" s="680"/>
      <c r="H17" s="680"/>
      <c r="I17" s="680"/>
      <c r="J17" s="680"/>
      <c r="K17" s="680"/>
      <c r="L17" s="680"/>
      <c r="M17" s="680"/>
      <c r="N17" s="680"/>
      <c r="O17" s="680"/>
      <c r="P17" s="681"/>
    </row>
    <row r="18" spans="1:16" x14ac:dyDescent="0.2">
      <c r="A18" s="679"/>
      <c r="B18" s="680"/>
      <c r="C18" s="680"/>
      <c r="D18" s="680"/>
      <c r="E18" s="680"/>
      <c r="F18" s="680"/>
      <c r="G18" s="680"/>
      <c r="H18" s="680"/>
      <c r="I18" s="680"/>
      <c r="J18" s="680"/>
      <c r="K18" s="680"/>
      <c r="L18" s="680"/>
      <c r="M18" s="680"/>
      <c r="N18" s="680"/>
      <c r="O18" s="680"/>
      <c r="P18" s="681"/>
    </row>
    <row r="19" spans="1:16" x14ac:dyDescent="0.2">
      <c r="A19" s="679"/>
      <c r="B19" s="680"/>
      <c r="C19" s="680"/>
      <c r="D19" s="680"/>
      <c r="E19" s="680"/>
      <c r="F19" s="680"/>
      <c r="G19" s="680"/>
      <c r="H19" s="680"/>
      <c r="I19" s="680"/>
      <c r="J19" s="680"/>
      <c r="K19" s="680"/>
      <c r="L19" s="680"/>
      <c r="M19" s="680"/>
      <c r="N19" s="680"/>
      <c r="O19" s="680"/>
      <c r="P19" s="681"/>
    </row>
    <row r="20" spans="1:16" x14ac:dyDescent="0.2">
      <c r="A20" s="679"/>
      <c r="B20" s="680"/>
      <c r="C20" s="680"/>
      <c r="D20" s="680"/>
      <c r="E20" s="680"/>
      <c r="F20" s="680"/>
      <c r="G20" s="680"/>
      <c r="H20" s="680"/>
      <c r="I20" s="680"/>
      <c r="J20" s="680"/>
      <c r="K20" s="680"/>
      <c r="L20" s="680"/>
      <c r="M20" s="680"/>
      <c r="N20" s="680"/>
      <c r="O20" s="680"/>
      <c r="P20" s="681"/>
    </row>
    <row r="21" spans="1:16" x14ac:dyDescent="0.2">
      <c r="A21" s="679"/>
      <c r="B21" s="680"/>
      <c r="C21" s="680"/>
      <c r="D21" s="680"/>
      <c r="E21" s="680"/>
      <c r="F21" s="680"/>
      <c r="G21" s="680"/>
      <c r="H21" s="680"/>
      <c r="I21" s="680"/>
      <c r="J21" s="680"/>
      <c r="K21" s="680"/>
      <c r="L21" s="680"/>
      <c r="M21" s="680"/>
      <c r="N21" s="680"/>
      <c r="O21" s="680"/>
      <c r="P21" s="681"/>
    </row>
    <row r="22" spans="1:16" x14ac:dyDescent="0.2">
      <c r="A22" s="679"/>
      <c r="B22" s="680"/>
      <c r="C22" s="680"/>
      <c r="D22" s="680"/>
      <c r="E22" s="680"/>
      <c r="F22" s="680"/>
      <c r="G22" s="680"/>
      <c r="H22" s="680"/>
      <c r="I22" s="680"/>
      <c r="J22" s="680"/>
      <c r="K22" s="680"/>
      <c r="L22" s="680"/>
      <c r="M22" s="680"/>
      <c r="N22" s="680"/>
      <c r="O22" s="680"/>
      <c r="P22" s="681"/>
    </row>
    <row r="23" spans="1:16" x14ac:dyDescent="0.2">
      <c r="A23" s="679"/>
      <c r="B23" s="680"/>
      <c r="C23" s="680"/>
      <c r="D23" s="680"/>
      <c r="E23" s="680"/>
      <c r="F23" s="680"/>
      <c r="G23" s="680"/>
      <c r="H23" s="680"/>
      <c r="I23" s="680"/>
      <c r="J23" s="680"/>
      <c r="K23" s="680"/>
      <c r="L23" s="680"/>
      <c r="M23" s="680"/>
      <c r="N23" s="680"/>
      <c r="O23" s="680"/>
      <c r="P23" s="681"/>
    </row>
    <row r="24" spans="1:16" x14ac:dyDescent="0.2">
      <c r="A24" s="679"/>
      <c r="B24" s="680"/>
      <c r="C24" s="680"/>
      <c r="D24" s="680"/>
      <c r="E24" s="680"/>
      <c r="F24" s="680"/>
      <c r="G24" s="680"/>
      <c r="H24" s="680"/>
      <c r="I24" s="680"/>
      <c r="J24" s="680"/>
      <c r="K24" s="680"/>
      <c r="L24" s="680"/>
      <c r="M24" s="680"/>
      <c r="N24" s="680"/>
      <c r="O24" s="680"/>
      <c r="P24" s="681"/>
    </row>
    <row r="25" spans="1:16" x14ac:dyDescent="0.2">
      <c r="A25" s="679"/>
      <c r="B25" s="680"/>
      <c r="C25" s="680"/>
      <c r="D25" s="680"/>
      <c r="E25" s="680"/>
      <c r="F25" s="680"/>
      <c r="G25" s="680"/>
      <c r="H25" s="680"/>
      <c r="I25" s="680"/>
      <c r="J25" s="680"/>
      <c r="K25" s="680"/>
      <c r="L25" s="680"/>
      <c r="M25" s="680"/>
      <c r="N25" s="680"/>
      <c r="O25" s="680"/>
      <c r="P25" s="681"/>
    </row>
    <row r="26" spans="1:16" x14ac:dyDescent="0.2">
      <c r="A26" s="679"/>
      <c r="B26" s="680"/>
      <c r="C26" s="680"/>
      <c r="D26" s="680"/>
      <c r="E26" s="680"/>
      <c r="F26" s="680"/>
      <c r="G26" s="680"/>
      <c r="H26" s="680"/>
      <c r="I26" s="680"/>
      <c r="J26" s="680"/>
      <c r="K26" s="680"/>
      <c r="L26" s="680"/>
      <c r="M26" s="680"/>
      <c r="N26" s="680"/>
      <c r="O26" s="680"/>
      <c r="P26" s="681"/>
    </row>
    <row r="27" spans="1:16" x14ac:dyDescent="0.2">
      <c r="A27" s="679"/>
      <c r="B27" s="680"/>
      <c r="C27" s="680"/>
      <c r="D27" s="680"/>
      <c r="E27" s="680"/>
      <c r="F27" s="680"/>
      <c r="G27" s="680"/>
      <c r="H27" s="680"/>
      <c r="I27" s="680"/>
      <c r="J27" s="680"/>
      <c r="K27" s="680"/>
      <c r="L27" s="680"/>
      <c r="M27" s="680"/>
      <c r="N27" s="680"/>
      <c r="O27" s="680"/>
      <c r="P27" s="681"/>
    </row>
    <row r="28" spans="1:16" x14ac:dyDescent="0.2">
      <c r="A28" s="679"/>
      <c r="B28" s="680"/>
      <c r="C28" s="680"/>
      <c r="D28" s="680"/>
      <c r="E28" s="680"/>
      <c r="F28" s="680"/>
      <c r="G28" s="680"/>
      <c r="H28" s="680"/>
      <c r="I28" s="680"/>
      <c r="J28" s="680"/>
      <c r="K28" s="680"/>
      <c r="L28" s="680"/>
      <c r="M28" s="680"/>
      <c r="N28" s="680"/>
      <c r="O28" s="680"/>
      <c r="P28" s="681"/>
    </row>
    <row r="29" spans="1:16" x14ac:dyDescent="0.2">
      <c r="A29" s="679"/>
      <c r="B29" s="680"/>
      <c r="C29" s="680"/>
      <c r="D29" s="680"/>
      <c r="E29" s="680"/>
      <c r="F29" s="680"/>
      <c r="G29" s="680"/>
      <c r="H29" s="680"/>
      <c r="I29" s="680"/>
      <c r="J29" s="680"/>
      <c r="K29" s="680"/>
      <c r="L29" s="680"/>
      <c r="M29" s="680"/>
      <c r="N29" s="680"/>
      <c r="O29" s="680"/>
      <c r="P29" s="681"/>
    </row>
    <row r="30" spans="1:16" x14ac:dyDescent="0.2">
      <c r="A30" s="679"/>
      <c r="B30" s="680"/>
      <c r="C30" s="680"/>
      <c r="D30" s="680"/>
      <c r="E30" s="680"/>
      <c r="F30" s="680"/>
      <c r="G30" s="680"/>
      <c r="H30" s="680"/>
      <c r="I30" s="680"/>
      <c r="J30" s="680"/>
      <c r="K30" s="680"/>
      <c r="L30" s="680"/>
      <c r="M30" s="680"/>
      <c r="N30" s="680"/>
      <c r="O30" s="680"/>
      <c r="P30" s="681"/>
    </row>
    <row r="31" spans="1:16" x14ac:dyDescent="0.2">
      <c r="A31" s="679"/>
      <c r="B31" s="680"/>
      <c r="C31" s="680"/>
      <c r="D31" s="680"/>
      <c r="E31" s="680"/>
      <c r="F31" s="680"/>
      <c r="G31" s="680"/>
      <c r="H31" s="680"/>
      <c r="I31" s="680"/>
      <c r="J31" s="680"/>
      <c r="K31" s="680"/>
      <c r="L31" s="680"/>
      <c r="M31" s="680"/>
      <c r="N31" s="680"/>
      <c r="O31" s="680"/>
      <c r="P31" s="681"/>
    </row>
    <row r="32" spans="1:16" x14ac:dyDescent="0.2">
      <c r="A32" s="679"/>
      <c r="B32" s="680"/>
      <c r="C32" s="680"/>
      <c r="D32" s="680"/>
      <c r="E32" s="680"/>
      <c r="F32" s="680"/>
      <c r="G32" s="680"/>
      <c r="H32" s="680"/>
      <c r="I32" s="680"/>
      <c r="J32" s="680"/>
      <c r="K32" s="680"/>
      <c r="L32" s="680"/>
      <c r="M32" s="680"/>
      <c r="N32" s="680"/>
      <c r="O32" s="680"/>
      <c r="P32" s="681"/>
    </row>
    <row r="33" spans="1:16" x14ac:dyDescent="0.2">
      <c r="A33" s="683"/>
      <c r="B33" s="684"/>
      <c r="C33" s="684"/>
      <c r="D33" s="684"/>
      <c r="E33" s="684"/>
      <c r="F33" s="684"/>
      <c r="G33" s="684"/>
      <c r="H33" s="684"/>
      <c r="I33" s="684"/>
      <c r="J33" s="684"/>
      <c r="K33" s="684"/>
      <c r="L33" s="684"/>
      <c r="M33" s="684"/>
      <c r="N33" s="684"/>
      <c r="O33" s="684"/>
      <c r="P33" s="685"/>
    </row>
    <row r="34" spans="1:16" s="678" customFormat="1" ht="23.25" x14ac:dyDescent="0.35">
      <c r="A34" s="765" t="s">
        <v>930</v>
      </c>
      <c r="B34" s="766"/>
      <c r="C34" s="766"/>
      <c r="D34" s="766"/>
      <c r="E34" s="766"/>
      <c r="F34" s="766"/>
      <c r="G34" s="766"/>
      <c r="H34" s="766"/>
      <c r="I34" s="766"/>
      <c r="J34" s="766"/>
      <c r="K34" s="766"/>
      <c r="L34" s="766"/>
      <c r="M34" s="766"/>
      <c r="N34" s="766"/>
      <c r="O34" s="766"/>
      <c r="P34" s="767"/>
    </row>
    <row r="35" spans="1:16" x14ac:dyDescent="0.2">
      <c r="A35" s="679"/>
      <c r="B35" s="680"/>
      <c r="C35" s="680"/>
      <c r="D35" s="680"/>
      <c r="E35" s="680"/>
      <c r="F35" s="680"/>
      <c r="G35" s="680"/>
      <c r="H35" s="680"/>
      <c r="I35" s="680"/>
      <c r="J35" s="680"/>
      <c r="K35" s="680"/>
      <c r="L35" s="680"/>
      <c r="M35" s="680"/>
      <c r="N35" s="680"/>
      <c r="O35" s="680"/>
      <c r="P35" s="681"/>
    </row>
    <row r="36" spans="1:16" x14ac:dyDescent="0.2">
      <c r="A36" s="679"/>
      <c r="B36" s="680"/>
      <c r="C36" s="680"/>
      <c r="D36" s="680"/>
      <c r="E36" s="680"/>
      <c r="F36" s="680"/>
      <c r="G36" s="680"/>
      <c r="H36" s="680"/>
      <c r="I36" s="680"/>
      <c r="J36" s="680"/>
      <c r="K36" s="680"/>
      <c r="L36" s="680"/>
      <c r="M36" s="680"/>
      <c r="N36" s="680"/>
      <c r="O36" s="680"/>
      <c r="P36" s="681"/>
    </row>
    <row r="37" spans="1:16" x14ac:dyDescent="0.2">
      <c r="A37" s="679"/>
      <c r="B37" s="680"/>
      <c r="C37" s="680"/>
      <c r="D37" s="680"/>
      <c r="E37" s="680"/>
      <c r="F37" s="680"/>
      <c r="G37" s="680"/>
      <c r="H37" s="680"/>
      <c r="I37" s="680"/>
      <c r="J37" s="680"/>
      <c r="K37" s="680"/>
      <c r="L37" s="680"/>
      <c r="M37" s="680"/>
      <c r="N37" s="680"/>
      <c r="O37" s="680"/>
      <c r="P37" s="681"/>
    </row>
    <row r="38" spans="1:16" x14ac:dyDescent="0.2">
      <c r="A38" s="679"/>
      <c r="B38" s="680"/>
      <c r="C38" s="680"/>
      <c r="D38" s="680"/>
      <c r="E38" s="680"/>
      <c r="F38" s="680"/>
      <c r="G38" s="680"/>
      <c r="H38" s="680"/>
      <c r="I38" s="680"/>
      <c r="J38" s="680"/>
      <c r="K38" s="680"/>
      <c r="L38" s="680"/>
      <c r="M38" s="680"/>
      <c r="N38" s="680"/>
      <c r="O38" s="680"/>
      <c r="P38" s="681"/>
    </row>
    <row r="39" spans="1:16" x14ac:dyDescent="0.2">
      <c r="A39" s="679"/>
      <c r="B39" s="680"/>
      <c r="C39" s="680"/>
      <c r="D39" s="680"/>
      <c r="E39" s="680"/>
      <c r="F39" s="680"/>
      <c r="G39" s="680"/>
      <c r="H39" s="680"/>
      <c r="I39" s="680"/>
      <c r="J39" s="680"/>
      <c r="K39" s="680"/>
      <c r="L39" s="680"/>
      <c r="M39" s="680"/>
      <c r="N39" s="680"/>
      <c r="O39" s="680"/>
      <c r="P39" s="681"/>
    </row>
    <row r="40" spans="1:16" x14ac:dyDescent="0.2">
      <c r="A40" s="679"/>
      <c r="B40" s="680"/>
      <c r="C40" s="680"/>
      <c r="D40" s="680"/>
      <c r="E40" s="680"/>
      <c r="F40" s="680"/>
      <c r="G40" s="680"/>
      <c r="H40" s="680"/>
      <c r="I40" s="680"/>
      <c r="J40" s="680"/>
      <c r="K40" s="680"/>
      <c r="L40" s="680"/>
      <c r="M40" s="680"/>
      <c r="N40" s="680"/>
      <c r="O40" s="680"/>
      <c r="P40" s="681"/>
    </row>
    <row r="41" spans="1:16" x14ac:dyDescent="0.2">
      <c r="A41" s="679"/>
      <c r="B41" s="680"/>
      <c r="C41" s="680"/>
      <c r="D41" s="680"/>
      <c r="E41" s="680"/>
      <c r="F41" s="680"/>
      <c r="G41" s="680"/>
      <c r="H41" s="680"/>
      <c r="I41" s="680"/>
      <c r="J41" s="680"/>
      <c r="K41" s="680"/>
      <c r="L41" s="680"/>
      <c r="M41" s="680"/>
      <c r="N41" s="680"/>
      <c r="O41" s="680"/>
      <c r="P41" s="681"/>
    </row>
    <row r="42" spans="1:16" x14ac:dyDescent="0.2">
      <c r="A42" s="679"/>
      <c r="B42" s="680"/>
      <c r="C42" s="680"/>
      <c r="D42" s="680"/>
      <c r="E42" s="680"/>
      <c r="F42" s="680"/>
      <c r="G42" s="680"/>
      <c r="H42" s="680"/>
      <c r="I42" s="680"/>
      <c r="J42" s="680"/>
      <c r="K42" s="680"/>
      <c r="L42" s="680"/>
      <c r="M42" s="680"/>
      <c r="N42" s="680"/>
      <c r="O42" s="680"/>
      <c r="P42" s="681"/>
    </row>
    <row r="43" spans="1:16" x14ac:dyDescent="0.2">
      <c r="A43" s="679"/>
      <c r="B43" s="680"/>
      <c r="C43" s="680"/>
      <c r="D43" s="680"/>
      <c r="E43" s="680"/>
      <c r="F43" s="680"/>
      <c r="G43" s="680"/>
      <c r="H43" s="680"/>
      <c r="I43" s="680"/>
      <c r="J43" s="680"/>
      <c r="K43" s="680"/>
      <c r="L43" s="680"/>
      <c r="M43" s="680"/>
      <c r="N43" s="680"/>
      <c r="O43" s="680"/>
      <c r="P43" s="681"/>
    </row>
    <row r="44" spans="1:16" x14ac:dyDescent="0.2">
      <c r="A44" s="679"/>
      <c r="B44" s="680"/>
      <c r="C44" s="680"/>
      <c r="D44" s="680"/>
      <c r="E44" s="680"/>
      <c r="F44" s="680"/>
      <c r="G44" s="680"/>
      <c r="H44" s="680"/>
      <c r="I44" s="680"/>
      <c r="J44" s="680"/>
      <c r="K44" s="680"/>
      <c r="L44" s="680"/>
      <c r="M44" s="680"/>
      <c r="N44" s="680"/>
      <c r="O44" s="680"/>
      <c r="P44" s="681"/>
    </row>
    <row r="45" spans="1:16" x14ac:dyDescent="0.2">
      <c r="A45" s="679"/>
      <c r="B45" s="680"/>
      <c r="C45" s="680"/>
      <c r="D45" s="680"/>
      <c r="E45" s="680"/>
      <c r="F45" s="680"/>
      <c r="G45" s="680"/>
      <c r="H45" s="680"/>
      <c r="I45" s="680"/>
      <c r="J45" s="680"/>
      <c r="K45" s="680"/>
      <c r="L45" s="680"/>
      <c r="M45" s="680"/>
      <c r="N45" s="680"/>
      <c r="O45" s="680"/>
      <c r="P45" s="681"/>
    </row>
    <row r="46" spans="1:16" x14ac:dyDescent="0.2">
      <c r="A46" s="679"/>
      <c r="B46" s="680"/>
      <c r="C46" s="680"/>
      <c r="D46" s="680"/>
      <c r="E46" s="680"/>
      <c r="F46" s="680"/>
      <c r="G46" s="680"/>
      <c r="H46" s="680"/>
      <c r="I46" s="680"/>
      <c r="J46" s="680"/>
      <c r="K46" s="680"/>
      <c r="L46" s="680"/>
      <c r="M46" s="680"/>
      <c r="N46" s="680"/>
      <c r="O46" s="680"/>
      <c r="P46" s="681"/>
    </row>
    <row r="47" spans="1:16" x14ac:dyDescent="0.2">
      <c r="A47" s="679"/>
      <c r="B47" s="680"/>
      <c r="C47" s="680"/>
      <c r="D47" s="680"/>
      <c r="E47" s="680"/>
      <c r="F47" s="680"/>
      <c r="G47" s="680"/>
      <c r="H47" s="680"/>
      <c r="I47" s="680"/>
      <c r="J47" s="680"/>
      <c r="K47" s="680"/>
      <c r="L47" s="680"/>
      <c r="M47" s="680"/>
      <c r="N47" s="680"/>
      <c r="O47" s="680"/>
      <c r="P47" s="681"/>
    </row>
    <row r="48" spans="1:16" x14ac:dyDescent="0.2">
      <c r="A48" s="679"/>
      <c r="B48" s="680"/>
      <c r="C48" s="680"/>
      <c r="D48" s="680"/>
      <c r="E48" s="680"/>
      <c r="F48" s="680"/>
      <c r="G48" s="680"/>
      <c r="H48" s="680"/>
      <c r="I48" s="680"/>
      <c r="J48" s="680"/>
      <c r="K48" s="680"/>
      <c r="L48" s="680"/>
      <c r="M48" s="680"/>
      <c r="N48" s="680"/>
      <c r="O48" s="680"/>
      <c r="P48" s="681"/>
    </row>
    <row r="49" spans="1:16" x14ac:dyDescent="0.2">
      <c r="A49" s="679"/>
      <c r="B49" s="680"/>
      <c r="C49" s="680"/>
      <c r="D49" s="680"/>
      <c r="E49" s="680"/>
      <c r="F49" s="680"/>
      <c r="G49" s="680"/>
      <c r="H49" s="680"/>
      <c r="I49" s="680"/>
      <c r="J49" s="680"/>
      <c r="K49" s="680"/>
      <c r="L49" s="680"/>
      <c r="M49" s="680"/>
      <c r="N49" s="680"/>
      <c r="O49" s="680"/>
      <c r="P49" s="681"/>
    </row>
    <row r="50" spans="1:16" x14ac:dyDescent="0.2">
      <c r="A50" s="679"/>
      <c r="B50" s="680"/>
      <c r="C50" s="680"/>
      <c r="D50" s="680"/>
      <c r="E50" s="680"/>
      <c r="F50" s="680"/>
      <c r="G50" s="680"/>
      <c r="H50" s="680"/>
      <c r="I50" s="680"/>
      <c r="J50" s="680"/>
      <c r="K50" s="680"/>
      <c r="L50" s="680"/>
      <c r="M50" s="680"/>
      <c r="N50" s="680"/>
      <c r="O50" s="680"/>
      <c r="P50" s="681"/>
    </row>
    <row r="51" spans="1:16" x14ac:dyDescent="0.2">
      <c r="A51" s="679"/>
      <c r="B51" s="680"/>
      <c r="C51" s="680"/>
      <c r="D51" s="680"/>
      <c r="E51" s="680"/>
      <c r="F51" s="680"/>
      <c r="G51" s="680"/>
      <c r="H51" s="680"/>
      <c r="I51" s="680"/>
      <c r="J51" s="680"/>
      <c r="K51" s="680"/>
      <c r="L51" s="680"/>
      <c r="M51" s="680"/>
      <c r="N51" s="680"/>
      <c r="O51" s="680"/>
      <c r="P51" s="681"/>
    </row>
    <row r="52" spans="1:16" x14ac:dyDescent="0.2">
      <c r="A52" s="679"/>
      <c r="B52" s="680"/>
      <c r="C52" s="680"/>
      <c r="D52" s="680"/>
      <c r="E52" s="680"/>
      <c r="F52" s="680"/>
      <c r="G52" s="680"/>
      <c r="H52" s="680"/>
      <c r="I52" s="680"/>
      <c r="J52" s="680"/>
      <c r="K52" s="680"/>
      <c r="L52" s="680"/>
      <c r="M52" s="680"/>
      <c r="N52" s="680"/>
      <c r="O52" s="680"/>
      <c r="P52" s="681"/>
    </row>
    <row r="53" spans="1:16" x14ac:dyDescent="0.2">
      <c r="A53" s="679"/>
      <c r="B53" s="680"/>
      <c r="C53" s="680"/>
      <c r="D53" s="680"/>
      <c r="E53" s="680"/>
      <c r="F53" s="680"/>
      <c r="G53" s="680"/>
      <c r="H53" s="680"/>
      <c r="I53" s="680"/>
      <c r="J53" s="680"/>
      <c r="K53" s="680"/>
      <c r="L53" s="680"/>
      <c r="M53" s="680"/>
      <c r="N53" s="680"/>
      <c r="O53" s="680"/>
      <c r="P53" s="681"/>
    </row>
    <row r="54" spans="1:16" x14ac:dyDescent="0.2">
      <c r="A54" s="679"/>
      <c r="B54" s="680"/>
      <c r="C54" s="680"/>
      <c r="D54" s="680"/>
      <c r="E54" s="680"/>
      <c r="F54" s="680"/>
      <c r="G54" s="680"/>
      <c r="H54" s="680"/>
      <c r="I54" s="680"/>
      <c r="J54" s="680"/>
      <c r="K54" s="680"/>
      <c r="L54" s="680"/>
      <c r="M54" s="680"/>
      <c r="N54" s="680"/>
      <c r="O54" s="680"/>
      <c r="P54" s="681"/>
    </row>
    <row r="55" spans="1:16" x14ac:dyDescent="0.2">
      <c r="A55" s="679"/>
      <c r="B55" s="680"/>
      <c r="C55" s="680"/>
      <c r="D55" s="680"/>
      <c r="E55" s="680"/>
      <c r="F55" s="680"/>
      <c r="G55" s="680"/>
      <c r="H55" s="680"/>
      <c r="I55" s="680"/>
      <c r="J55" s="680"/>
      <c r="K55" s="680"/>
      <c r="L55" s="680"/>
      <c r="M55" s="680"/>
      <c r="N55" s="680"/>
      <c r="O55" s="680"/>
      <c r="P55" s="681"/>
    </row>
    <row r="56" spans="1:16" x14ac:dyDescent="0.2">
      <c r="A56" s="679"/>
      <c r="B56" s="680"/>
      <c r="C56" s="680"/>
      <c r="D56" s="680"/>
      <c r="E56" s="680"/>
      <c r="F56" s="680"/>
      <c r="G56" s="680"/>
      <c r="H56" s="680"/>
      <c r="I56" s="680"/>
      <c r="J56" s="680"/>
      <c r="K56" s="680"/>
      <c r="L56" s="680"/>
      <c r="M56" s="680"/>
      <c r="N56" s="680"/>
      <c r="O56" s="680"/>
      <c r="P56" s="681"/>
    </row>
    <row r="57" spans="1:16" x14ac:dyDescent="0.2">
      <c r="A57" s="679"/>
      <c r="B57" s="680"/>
      <c r="C57" s="680"/>
      <c r="D57" s="680"/>
      <c r="E57" s="680"/>
      <c r="F57" s="680"/>
      <c r="G57" s="680"/>
      <c r="H57" s="680"/>
      <c r="I57" s="680"/>
      <c r="J57" s="680"/>
      <c r="K57" s="680"/>
      <c r="L57" s="680"/>
      <c r="M57" s="680"/>
      <c r="N57" s="680"/>
      <c r="O57" s="680"/>
      <c r="P57" s="681"/>
    </row>
    <row r="58" spans="1:16" x14ac:dyDescent="0.2">
      <c r="A58" s="679"/>
      <c r="B58" s="680"/>
      <c r="C58" s="680"/>
      <c r="D58" s="680"/>
      <c r="E58" s="680"/>
      <c r="F58" s="680"/>
      <c r="G58" s="680"/>
      <c r="H58" s="680"/>
      <c r="I58" s="680"/>
      <c r="J58" s="680"/>
      <c r="K58" s="680"/>
      <c r="L58" s="680"/>
      <c r="M58" s="680"/>
      <c r="N58" s="680"/>
      <c r="O58" s="680"/>
      <c r="P58" s="681"/>
    </row>
    <row r="59" spans="1:16" x14ac:dyDescent="0.2">
      <c r="A59" s="679"/>
      <c r="B59" s="680"/>
      <c r="C59" s="680"/>
      <c r="D59" s="680"/>
      <c r="E59" s="680"/>
      <c r="F59" s="680"/>
      <c r="G59" s="680"/>
      <c r="H59" s="680"/>
      <c r="I59" s="680"/>
      <c r="J59" s="680"/>
      <c r="K59" s="680"/>
      <c r="L59" s="680"/>
      <c r="M59" s="680"/>
      <c r="N59" s="680"/>
      <c r="O59" s="680"/>
      <c r="P59" s="681"/>
    </row>
    <row r="60" spans="1:16" x14ac:dyDescent="0.2">
      <c r="A60" s="679"/>
      <c r="B60" s="680"/>
      <c r="C60" s="680"/>
      <c r="D60" s="680"/>
      <c r="E60" s="680"/>
      <c r="F60" s="680"/>
      <c r="G60" s="680"/>
      <c r="H60" s="680"/>
      <c r="I60" s="680"/>
      <c r="J60" s="680"/>
      <c r="K60" s="680"/>
      <c r="L60" s="680"/>
      <c r="M60" s="680"/>
      <c r="N60" s="680"/>
      <c r="O60" s="680"/>
      <c r="P60" s="681"/>
    </row>
    <row r="61" spans="1:16" x14ac:dyDescent="0.2">
      <c r="A61" s="679"/>
      <c r="B61" s="680"/>
      <c r="C61" s="680"/>
      <c r="D61" s="680"/>
      <c r="E61" s="680"/>
      <c r="F61" s="680"/>
      <c r="G61" s="680"/>
      <c r="H61" s="680"/>
      <c r="I61" s="680"/>
      <c r="J61" s="680"/>
      <c r="K61" s="680"/>
      <c r="L61" s="680"/>
      <c r="M61" s="680"/>
      <c r="N61" s="680"/>
      <c r="O61" s="680"/>
      <c r="P61" s="681"/>
    </row>
    <row r="62" spans="1:16" x14ac:dyDescent="0.2">
      <c r="A62" s="679"/>
      <c r="B62" s="680"/>
      <c r="C62" s="680"/>
      <c r="D62" s="680"/>
      <c r="E62" s="680"/>
      <c r="F62" s="680"/>
      <c r="G62" s="680"/>
      <c r="H62" s="680"/>
      <c r="I62" s="680"/>
      <c r="J62" s="680"/>
      <c r="K62" s="680"/>
      <c r="L62" s="680"/>
      <c r="M62" s="680"/>
      <c r="N62" s="680"/>
      <c r="O62" s="680"/>
      <c r="P62" s="681"/>
    </row>
    <row r="63" spans="1:16" x14ac:dyDescent="0.2">
      <c r="A63" s="679"/>
      <c r="B63" s="680"/>
      <c r="C63" s="680"/>
      <c r="D63" s="680"/>
      <c r="E63" s="680"/>
      <c r="F63" s="680"/>
      <c r="G63" s="680"/>
      <c r="H63" s="680"/>
      <c r="I63" s="680"/>
      <c r="J63" s="680"/>
      <c r="K63" s="680"/>
      <c r="L63" s="680"/>
      <c r="M63" s="680"/>
      <c r="N63" s="680"/>
      <c r="O63" s="680"/>
      <c r="P63" s="681"/>
    </row>
    <row r="64" spans="1:16" x14ac:dyDescent="0.2">
      <c r="A64" s="679"/>
      <c r="B64" s="680"/>
      <c r="C64" s="680"/>
      <c r="D64" s="680"/>
      <c r="E64" s="680"/>
      <c r="F64" s="680"/>
      <c r="G64" s="680"/>
      <c r="H64" s="680"/>
      <c r="I64" s="680"/>
      <c r="J64" s="680"/>
      <c r="K64" s="680"/>
      <c r="L64" s="680"/>
      <c r="M64" s="680"/>
      <c r="N64" s="680"/>
      <c r="O64" s="680"/>
      <c r="P64" s="681"/>
    </row>
    <row r="65" spans="1:16" x14ac:dyDescent="0.2">
      <c r="A65" s="679"/>
      <c r="B65" s="680"/>
      <c r="C65" s="680"/>
      <c r="D65" s="680"/>
      <c r="E65" s="680"/>
      <c r="F65" s="680"/>
      <c r="G65" s="680"/>
      <c r="H65" s="680"/>
      <c r="I65" s="680"/>
      <c r="J65" s="680"/>
      <c r="K65" s="680"/>
      <c r="L65" s="680"/>
      <c r="M65" s="680"/>
      <c r="N65" s="680"/>
      <c r="O65" s="680"/>
      <c r="P65" s="681"/>
    </row>
    <row r="66" spans="1:16" x14ac:dyDescent="0.2">
      <c r="A66" s="683"/>
      <c r="B66" s="684"/>
      <c r="C66" s="684"/>
      <c r="D66" s="684"/>
      <c r="E66" s="684"/>
      <c r="F66" s="684"/>
      <c r="G66" s="684"/>
      <c r="H66" s="684"/>
      <c r="I66" s="684"/>
      <c r="J66" s="684"/>
      <c r="K66" s="684"/>
      <c r="L66" s="684"/>
      <c r="M66" s="684"/>
      <c r="N66" s="684"/>
      <c r="O66" s="684"/>
      <c r="P66" s="685"/>
    </row>
    <row r="67" spans="1:16" ht="26.25" x14ac:dyDescent="0.2">
      <c r="A67" s="768" t="s">
        <v>931</v>
      </c>
      <c r="B67" s="769"/>
      <c r="C67" s="769"/>
      <c r="D67" s="769"/>
      <c r="E67" s="769"/>
      <c r="F67" s="769"/>
      <c r="G67" s="769"/>
      <c r="H67" s="769"/>
      <c r="I67" s="769"/>
      <c r="J67" s="769"/>
      <c r="K67" s="769"/>
      <c r="L67" s="769"/>
      <c r="M67" s="769"/>
      <c r="N67" s="769"/>
      <c r="O67" s="769"/>
      <c r="P67" s="770"/>
    </row>
    <row r="68" spans="1:16" ht="23.25" x14ac:dyDescent="0.35">
      <c r="A68" s="765" t="s">
        <v>933</v>
      </c>
      <c r="B68" s="766"/>
      <c r="C68" s="766"/>
      <c r="D68" s="766"/>
      <c r="E68" s="766"/>
      <c r="F68" s="766"/>
      <c r="G68" s="766"/>
      <c r="H68" s="766"/>
      <c r="I68" s="766"/>
      <c r="J68" s="766"/>
      <c r="K68" s="766"/>
      <c r="L68" s="766"/>
      <c r="M68" s="766"/>
      <c r="N68" s="766"/>
      <c r="O68" s="766"/>
      <c r="P68" s="767"/>
    </row>
  </sheetData>
  <mergeCells count="6">
    <mergeCell ref="A1:P1"/>
    <mergeCell ref="A68:P68"/>
    <mergeCell ref="A34:P34"/>
    <mergeCell ref="A67:P67"/>
    <mergeCell ref="A3:P3"/>
    <mergeCell ref="A2:P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tabColor theme="6"/>
    <pageSetUpPr fitToPage="1"/>
  </sheetPr>
  <dimension ref="A1:AC57"/>
  <sheetViews>
    <sheetView showGridLines="0" zoomScaleSheetLayoutView="100" workbookViewId="0">
      <pane ySplit="2" topLeftCell="A42" activePane="bottomLeft" state="frozen"/>
      <selection sqref="A1:N1"/>
      <selection pane="bottomLeft" sqref="A1:P1"/>
    </sheetView>
  </sheetViews>
  <sheetFormatPr baseColWidth="10" defaultColWidth="0.140625" defaultRowHeight="15.75" x14ac:dyDescent="0.25"/>
  <cols>
    <col min="1" max="1" width="12.85546875" style="89" customWidth="1"/>
    <col min="2" max="2" width="13.140625" style="89" customWidth="1"/>
    <col min="3" max="14" width="7.42578125" style="41" customWidth="1"/>
    <col min="15" max="15" width="9.28515625" style="41" customWidth="1"/>
    <col min="16" max="16" width="17.85546875" style="41" customWidth="1"/>
    <col min="17" max="17" width="14.42578125" style="41" customWidth="1"/>
    <col min="18" max="18" width="135.140625" style="153" customWidth="1"/>
    <col min="19" max="16384" width="0.140625" style="153"/>
  </cols>
  <sheetData>
    <row r="1" spans="1:29" x14ac:dyDescent="0.25">
      <c r="A1" s="774" t="str">
        <f>"Empresa "&amp; Datos_Generales!D3</f>
        <v xml:space="preserve">Empresa </v>
      </c>
      <c r="B1" s="774"/>
      <c r="C1" s="774"/>
      <c r="D1" s="774"/>
      <c r="E1" s="774"/>
      <c r="F1" s="774"/>
      <c r="G1" s="774"/>
      <c r="H1" s="774"/>
      <c r="I1" s="774"/>
      <c r="J1" s="774"/>
      <c r="K1" s="774"/>
      <c r="L1" s="774"/>
      <c r="M1" s="774"/>
      <c r="N1" s="774"/>
      <c r="O1" s="774"/>
      <c r="P1" s="774"/>
    </row>
    <row r="2" spans="1:29" x14ac:dyDescent="0.25">
      <c r="A2" s="774" t="str">
        <f>"CUADRO No21: Indicadores de Calidad Comercial, "&amp; Datos_Generales!D4</f>
        <v xml:space="preserve">CUADRO No21: Indicadores de Calidad Comercial, </v>
      </c>
      <c r="B2" s="774"/>
      <c r="C2" s="774"/>
      <c r="D2" s="774"/>
      <c r="E2" s="774"/>
      <c r="F2" s="774"/>
      <c r="G2" s="774"/>
      <c r="H2" s="774"/>
      <c r="I2" s="774"/>
      <c r="J2" s="774"/>
      <c r="K2" s="774"/>
      <c r="L2" s="774"/>
      <c r="M2" s="774"/>
      <c r="N2" s="774"/>
      <c r="O2" s="774"/>
      <c r="P2" s="774"/>
    </row>
    <row r="4" spans="1:29" x14ac:dyDescent="0.25">
      <c r="A4" s="47" t="s">
        <v>73</v>
      </c>
      <c r="R4" s="153" t="s">
        <v>97</v>
      </c>
    </row>
    <row r="5" spans="1:29" s="154" customFormat="1" x14ac:dyDescent="0.25">
      <c r="A5" s="94" t="s">
        <v>857</v>
      </c>
      <c r="B5" s="94" t="s">
        <v>863</v>
      </c>
      <c r="C5" s="48" t="s">
        <v>266</v>
      </c>
      <c r="D5" s="48" t="s">
        <v>267</v>
      </c>
      <c r="E5" s="48" t="s">
        <v>268</v>
      </c>
      <c r="F5" s="48" t="s">
        <v>269</v>
      </c>
      <c r="G5" s="48" t="s">
        <v>270</v>
      </c>
      <c r="H5" s="48" t="s">
        <v>271</v>
      </c>
      <c r="I5" s="48" t="s">
        <v>272</v>
      </c>
      <c r="J5" s="48" t="s">
        <v>273</v>
      </c>
      <c r="K5" s="48" t="s">
        <v>274</v>
      </c>
      <c r="L5" s="48" t="s">
        <v>275</v>
      </c>
      <c r="M5" s="48" t="s">
        <v>276</v>
      </c>
      <c r="N5" s="49" t="s">
        <v>277</v>
      </c>
      <c r="O5" s="95" t="s">
        <v>110</v>
      </c>
      <c r="P5" s="95" t="s">
        <v>75</v>
      </c>
      <c r="Q5" s="97"/>
      <c r="R5" s="157" t="s">
        <v>266</v>
      </c>
      <c r="S5" s="157" t="s">
        <v>267</v>
      </c>
      <c r="T5" s="157" t="s">
        <v>268</v>
      </c>
      <c r="U5" s="157" t="s">
        <v>269</v>
      </c>
      <c r="V5" s="157" t="s">
        <v>270</v>
      </c>
      <c r="W5" s="157" t="s">
        <v>271</v>
      </c>
      <c r="X5" s="157" t="s">
        <v>272</v>
      </c>
      <c r="Y5" s="157" t="s">
        <v>273</v>
      </c>
      <c r="Z5" s="157" t="s">
        <v>274</v>
      </c>
      <c r="AA5" s="157" t="s">
        <v>275</v>
      </c>
      <c r="AB5" s="157" t="s">
        <v>276</v>
      </c>
      <c r="AC5" s="157" t="s">
        <v>277</v>
      </c>
    </row>
    <row r="6" spans="1:29" ht="18" customHeight="1" x14ac:dyDescent="0.25">
      <c r="A6" s="51" t="s">
        <v>76</v>
      </c>
      <c r="B6" s="51" t="s">
        <v>35</v>
      </c>
      <c r="C6" s="98"/>
      <c r="D6" s="99"/>
      <c r="E6" s="99"/>
      <c r="F6" s="99"/>
      <c r="G6" s="99"/>
      <c r="H6" s="99"/>
      <c r="I6" s="99"/>
      <c r="J6" s="99"/>
      <c r="K6" s="99"/>
      <c r="L6" s="99"/>
      <c r="M6" s="99"/>
      <c r="N6" s="100"/>
      <c r="O6" s="52"/>
      <c r="P6" s="107">
        <v>0.97</v>
      </c>
      <c r="Q6" s="54"/>
      <c r="R6" s="155">
        <f>+$P$6</f>
        <v>0.97</v>
      </c>
      <c r="S6" s="155">
        <f t="shared" ref="S6:AC6" si="0">+$P$6</f>
        <v>0.97</v>
      </c>
      <c r="T6" s="155">
        <f t="shared" si="0"/>
        <v>0.97</v>
      </c>
      <c r="U6" s="155">
        <f t="shared" si="0"/>
        <v>0.97</v>
      </c>
      <c r="V6" s="155">
        <f t="shared" si="0"/>
        <v>0.97</v>
      </c>
      <c r="W6" s="155">
        <f t="shared" si="0"/>
        <v>0.97</v>
      </c>
      <c r="X6" s="155">
        <f t="shared" si="0"/>
        <v>0.97</v>
      </c>
      <c r="Y6" s="155">
        <f t="shared" si="0"/>
        <v>0.97</v>
      </c>
      <c r="Z6" s="155">
        <f t="shared" si="0"/>
        <v>0.97</v>
      </c>
      <c r="AA6" s="155">
        <f t="shared" si="0"/>
        <v>0.97</v>
      </c>
      <c r="AB6" s="155">
        <f t="shared" si="0"/>
        <v>0.97</v>
      </c>
      <c r="AC6" s="155">
        <f t="shared" si="0"/>
        <v>0.97</v>
      </c>
    </row>
    <row r="7" spans="1:29" ht="18" customHeight="1" x14ac:dyDescent="0.25">
      <c r="A7" s="51" t="s">
        <v>76</v>
      </c>
      <c r="B7" s="51" t="s">
        <v>77</v>
      </c>
      <c r="C7" s="101"/>
      <c r="D7" s="102"/>
      <c r="E7" s="102"/>
      <c r="F7" s="102"/>
      <c r="G7" s="102"/>
      <c r="H7" s="102"/>
      <c r="I7" s="102"/>
      <c r="J7" s="102"/>
      <c r="K7" s="102"/>
      <c r="L7" s="102"/>
      <c r="M7" s="102"/>
      <c r="N7" s="103"/>
      <c r="O7" s="52"/>
      <c r="P7" s="107">
        <v>0.97</v>
      </c>
      <c r="Q7" s="54"/>
      <c r="R7" s="155">
        <f>+$P$7</f>
        <v>0.97</v>
      </c>
      <c r="S7" s="155">
        <f t="shared" ref="S7:AC7" si="1">+$P$7</f>
        <v>0.97</v>
      </c>
      <c r="T7" s="155">
        <f t="shared" si="1"/>
        <v>0.97</v>
      </c>
      <c r="U7" s="155">
        <f t="shared" si="1"/>
        <v>0.97</v>
      </c>
      <c r="V7" s="155">
        <f t="shared" si="1"/>
        <v>0.97</v>
      </c>
      <c r="W7" s="155">
        <f t="shared" si="1"/>
        <v>0.97</v>
      </c>
      <c r="X7" s="155">
        <f t="shared" si="1"/>
        <v>0.97</v>
      </c>
      <c r="Y7" s="155">
        <f t="shared" si="1"/>
        <v>0.97</v>
      </c>
      <c r="Z7" s="155">
        <f t="shared" si="1"/>
        <v>0.97</v>
      </c>
      <c r="AA7" s="155">
        <f t="shared" si="1"/>
        <v>0.97</v>
      </c>
      <c r="AB7" s="155">
        <f t="shared" si="1"/>
        <v>0.97</v>
      </c>
      <c r="AC7" s="155">
        <f t="shared" si="1"/>
        <v>0.97</v>
      </c>
    </row>
    <row r="8" spans="1:29" ht="18" customHeight="1" x14ac:dyDescent="0.25">
      <c r="A8" s="51" t="s">
        <v>76</v>
      </c>
      <c r="B8" s="51" t="s">
        <v>78</v>
      </c>
      <c r="C8" s="104"/>
      <c r="D8" s="105"/>
      <c r="E8" s="105"/>
      <c r="F8" s="105"/>
      <c r="G8" s="105"/>
      <c r="H8" s="105"/>
      <c r="I8" s="105"/>
      <c r="J8" s="105"/>
      <c r="K8" s="105"/>
      <c r="L8" s="105"/>
      <c r="M8" s="105"/>
      <c r="N8" s="106"/>
      <c r="O8" s="52"/>
      <c r="P8" s="107">
        <v>0.95</v>
      </c>
      <c r="Q8" s="54"/>
      <c r="R8" s="155">
        <f>+$P$8</f>
        <v>0.95</v>
      </c>
      <c r="S8" s="155">
        <f t="shared" ref="S8:AC8" si="2">+$P$8</f>
        <v>0.95</v>
      </c>
      <c r="T8" s="155">
        <f t="shared" si="2"/>
        <v>0.95</v>
      </c>
      <c r="U8" s="155">
        <f t="shared" si="2"/>
        <v>0.95</v>
      </c>
      <c r="V8" s="155">
        <f t="shared" si="2"/>
        <v>0.95</v>
      </c>
      <c r="W8" s="155">
        <f t="shared" si="2"/>
        <v>0.95</v>
      </c>
      <c r="X8" s="155">
        <f t="shared" si="2"/>
        <v>0.95</v>
      </c>
      <c r="Y8" s="155">
        <f t="shared" si="2"/>
        <v>0.95</v>
      </c>
      <c r="Z8" s="155">
        <f t="shared" si="2"/>
        <v>0.95</v>
      </c>
      <c r="AA8" s="155">
        <f t="shared" si="2"/>
        <v>0.95</v>
      </c>
      <c r="AB8" s="155">
        <f t="shared" si="2"/>
        <v>0.95</v>
      </c>
      <c r="AC8" s="155">
        <f t="shared" si="2"/>
        <v>0.95</v>
      </c>
    </row>
    <row r="9" spans="1:29" x14ac:dyDescent="0.25">
      <c r="A9" s="90"/>
      <c r="B9" s="90"/>
      <c r="C9" s="55"/>
      <c r="D9" s="55"/>
      <c r="E9" s="55"/>
      <c r="F9" s="55"/>
      <c r="G9" s="55"/>
      <c r="H9" s="55"/>
      <c r="I9" s="55"/>
      <c r="J9" s="55"/>
      <c r="K9" s="55"/>
      <c r="L9" s="55"/>
      <c r="M9" s="40"/>
      <c r="N9" s="40"/>
      <c r="O9" s="40"/>
      <c r="P9" s="40"/>
      <c r="Q9" s="40"/>
    </row>
    <row r="10" spans="1:29" x14ac:dyDescent="0.25">
      <c r="A10" s="46" t="s">
        <v>79</v>
      </c>
      <c r="B10" s="91"/>
      <c r="C10" s="40"/>
      <c r="D10" s="40"/>
      <c r="E10" s="40"/>
      <c r="F10" s="40"/>
      <c r="G10" s="40"/>
      <c r="H10" s="40"/>
      <c r="I10" s="40"/>
      <c r="J10" s="40"/>
      <c r="K10" s="40"/>
      <c r="L10" s="40"/>
      <c r="M10" s="40"/>
      <c r="N10" s="40"/>
      <c r="O10" s="40"/>
      <c r="P10" s="40"/>
      <c r="Q10" s="40"/>
    </row>
    <row r="11" spans="1:29" s="154" customFormat="1" x14ac:dyDescent="0.25">
      <c r="A11" s="94" t="s">
        <v>857</v>
      </c>
      <c r="B11" s="94" t="s">
        <v>863</v>
      </c>
      <c r="C11" s="48" t="s">
        <v>266</v>
      </c>
      <c r="D11" s="48" t="s">
        <v>267</v>
      </c>
      <c r="E11" s="48" t="s">
        <v>268</v>
      </c>
      <c r="F11" s="48" t="s">
        <v>269</v>
      </c>
      <c r="G11" s="48" t="s">
        <v>270</v>
      </c>
      <c r="H11" s="48" t="s">
        <v>271</v>
      </c>
      <c r="I11" s="48" t="s">
        <v>272</v>
      </c>
      <c r="J11" s="48" t="s">
        <v>273</v>
      </c>
      <c r="K11" s="48" t="s">
        <v>274</v>
      </c>
      <c r="L11" s="48" t="s">
        <v>275</v>
      </c>
      <c r="M11" s="48" t="s">
        <v>276</v>
      </c>
      <c r="N11" s="49" t="s">
        <v>277</v>
      </c>
      <c r="O11" s="95" t="s">
        <v>110</v>
      </c>
      <c r="P11" s="95" t="s">
        <v>75</v>
      </c>
      <c r="Q11" s="97"/>
    </row>
    <row r="12" spans="1:29" x14ac:dyDescent="0.25">
      <c r="A12" s="51" t="s">
        <v>80</v>
      </c>
      <c r="B12" s="51" t="s">
        <v>35</v>
      </c>
      <c r="C12" s="98"/>
      <c r="D12" s="99"/>
      <c r="E12" s="99"/>
      <c r="F12" s="99"/>
      <c r="G12" s="99"/>
      <c r="H12" s="99"/>
      <c r="I12" s="99"/>
      <c r="J12" s="99"/>
      <c r="K12" s="99"/>
      <c r="L12" s="99"/>
      <c r="M12" s="99"/>
      <c r="N12" s="100"/>
      <c r="O12" s="52"/>
      <c r="P12" s="53">
        <v>0.97</v>
      </c>
      <c r="Q12" s="54"/>
      <c r="R12" s="156">
        <f>+$P$12</f>
        <v>0.97</v>
      </c>
      <c r="S12" s="156">
        <f t="shared" ref="S12:AC12" si="3">+$P$12</f>
        <v>0.97</v>
      </c>
      <c r="T12" s="156">
        <f t="shared" si="3"/>
        <v>0.97</v>
      </c>
      <c r="U12" s="156">
        <f t="shared" si="3"/>
        <v>0.97</v>
      </c>
      <c r="V12" s="156">
        <f t="shared" si="3"/>
        <v>0.97</v>
      </c>
      <c r="W12" s="156">
        <f t="shared" si="3"/>
        <v>0.97</v>
      </c>
      <c r="X12" s="156">
        <f t="shared" si="3"/>
        <v>0.97</v>
      </c>
      <c r="Y12" s="156">
        <f t="shared" si="3"/>
        <v>0.97</v>
      </c>
      <c r="Z12" s="156">
        <f t="shared" si="3"/>
        <v>0.97</v>
      </c>
      <c r="AA12" s="156">
        <f t="shared" si="3"/>
        <v>0.97</v>
      </c>
      <c r="AB12" s="156">
        <f t="shared" si="3"/>
        <v>0.97</v>
      </c>
      <c r="AC12" s="156">
        <f t="shared" si="3"/>
        <v>0.97</v>
      </c>
    </row>
    <row r="13" spans="1:29" x14ac:dyDescent="0.25">
      <c r="A13" s="51" t="s">
        <v>80</v>
      </c>
      <c r="B13" s="51" t="s">
        <v>77</v>
      </c>
      <c r="C13" s="101"/>
      <c r="D13" s="102"/>
      <c r="E13" s="102"/>
      <c r="F13" s="102"/>
      <c r="G13" s="102"/>
      <c r="H13" s="102"/>
      <c r="I13" s="102"/>
      <c r="J13" s="102"/>
      <c r="K13" s="102"/>
      <c r="L13" s="102"/>
      <c r="M13" s="102"/>
      <c r="N13" s="103"/>
      <c r="O13" s="52"/>
      <c r="P13" s="53">
        <v>0.97</v>
      </c>
      <c r="Q13" s="54"/>
      <c r="R13" s="156">
        <f>+$P$13</f>
        <v>0.97</v>
      </c>
      <c r="S13" s="156">
        <f t="shared" ref="S13:AC13" si="4">+$P$13</f>
        <v>0.97</v>
      </c>
      <c r="T13" s="156">
        <f t="shared" si="4"/>
        <v>0.97</v>
      </c>
      <c r="U13" s="156">
        <f t="shared" si="4"/>
        <v>0.97</v>
      </c>
      <c r="V13" s="156">
        <f t="shared" si="4"/>
        <v>0.97</v>
      </c>
      <c r="W13" s="156">
        <f t="shared" si="4"/>
        <v>0.97</v>
      </c>
      <c r="X13" s="156">
        <f t="shared" si="4"/>
        <v>0.97</v>
      </c>
      <c r="Y13" s="156">
        <f t="shared" si="4"/>
        <v>0.97</v>
      </c>
      <c r="Z13" s="156">
        <f t="shared" si="4"/>
        <v>0.97</v>
      </c>
      <c r="AA13" s="156">
        <f t="shared" si="4"/>
        <v>0.97</v>
      </c>
      <c r="AB13" s="156">
        <f t="shared" si="4"/>
        <v>0.97</v>
      </c>
      <c r="AC13" s="156">
        <f t="shared" si="4"/>
        <v>0.97</v>
      </c>
    </row>
    <row r="14" spans="1:29" x14ac:dyDescent="0.25">
      <c r="A14" s="51" t="s">
        <v>80</v>
      </c>
      <c r="B14" s="51" t="s">
        <v>78</v>
      </c>
      <c r="C14" s="104"/>
      <c r="D14" s="105"/>
      <c r="E14" s="105"/>
      <c r="F14" s="105"/>
      <c r="G14" s="105"/>
      <c r="H14" s="105"/>
      <c r="I14" s="105"/>
      <c r="J14" s="105"/>
      <c r="K14" s="105"/>
      <c r="L14" s="105"/>
      <c r="M14" s="105"/>
      <c r="N14" s="106"/>
      <c r="O14" s="52"/>
      <c r="P14" s="53">
        <v>0.95</v>
      </c>
      <c r="Q14" s="54"/>
      <c r="R14" s="156">
        <f>+$P$14</f>
        <v>0.95</v>
      </c>
      <c r="S14" s="156">
        <f t="shared" ref="S14:AC14" si="5">+$P$14</f>
        <v>0.95</v>
      </c>
      <c r="T14" s="156">
        <f t="shared" si="5"/>
        <v>0.95</v>
      </c>
      <c r="U14" s="156">
        <f t="shared" si="5"/>
        <v>0.95</v>
      </c>
      <c r="V14" s="156">
        <f t="shared" si="5"/>
        <v>0.95</v>
      </c>
      <c r="W14" s="156">
        <f t="shared" si="5"/>
        <v>0.95</v>
      </c>
      <c r="X14" s="156">
        <f t="shared" si="5"/>
        <v>0.95</v>
      </c>
      <c r="Y14" s="156">
        <f t="shared" si="5"/>
        <v>0.95</v>
      </c>
      <c r="Z14" s="156">
        <f t="shared" si="5"/>
        <v>0.95</v>
      </c>
      <c r="AA14" s="156">
        <f t="shared" si="5"/>
        <v>0.95</v>
      </c>
      <c r="AB14" s="156">
        <f t="shared" si="5"/>
        <v>0.95</v>
      </c>
      <c r="AC14" s="156">
        <f t="shared" si="5"/>
        <v>0.95</v>
      </c>
    </row>
    <row r="15" spans="1:29" x14ac:dyDescent="0.25">
      <c r="A15" s="92"/>
      <c r="B15" s="92"/>
      <c r="C15" s="42"/>
      <c r="D15" s="56"/>
      <c r="E15" s="54"/>
      <c r="F15" s="42"/>
      <c r="G15" s="56"/>
      <c r="H15" s="56"/>
      <c r="I15" s="56"/>
      <c r="J15" s="55"/>
      <c r="K15" s="55"/>
      <c r="L15" s="55"/>
      <c r="M15" s="54"/>
      <c r="N15" s="57"/>
      <c r="O15" s="57"/>
      <c r="P15" s="57"/>
      <c r="Q15" s="57"/>
    </row>
    <row r="16" spans="1:29" x14ac:dyDescent="0.25">
      <c r="A16" s="58" t="s">
        <v>81</v>
      </c>
      <c r="B16" s="91"/>
      <c r="C16" s="40"/>
      <c r="D16" s="40"/>
      <c r="E16" s="40"/>
      <c r="F16" s="40"/>
      <c r="G16" s="40"/>
      <c r="H16" s="40"/>
      <c r="I16" s="40"/>
      <c r="J16" s="40"/>
      <c r="K16" s="40"/>
      <c r="L16" s="40"/>
      <c r="M16" s="40"/>
      <c r="N16" s="40"/>
      <c r="O16" s="40"/>
      <c r="P16" s="40"/>
      <c r="Q16" s="40"/>
    </row>
    <row r="17" spans="1:29" s="154" customFormat="1" x14ac:dyDescent="0.25">
      <c r="A17" s="94" t="s">
        <v>857</v>
      </c>
      <c r="B17" s="94" t="s">
        <v>863</v>
      </c>
      <c r="C17" s="48" t="s">
        <v>266</v>
      </c>
      <c r="D17" s="48" t="s">
        <v>267</v>
      </c>
      <c r="E17" s="48" t="s">
        <v>268</v>
      </c>
      <c r="F17" s="48" t="s">
        <v>269</v>
      </c>
      <c r="G17" s="48" t="s">
        <v>270</v>
      </c>
      <c r="H17" s="48" t="s">
        <v>271</v>
      </c>
      <c r="I17" s="48" t="s">
        <v>272</v>
      </c>
      <c r="J17" s="48" t="s">
        <v>273</v>
      </c>
      <c r="K17" s="48" t="s">
        <v>274</v>
      </c>
      <c r="L17" s="48" t="s">
        <v>275</v>
      </c>
      <c r="M17" s="48" t="s">
        <v>276</v>
      </c>
      <c r="N17" s="49" t="s">
        <v>277</v>
      </c>
      <c r="O17" s="95" t="s">
        <v>110</v>
      </c>
      <c r="P17" s="95" t="s">
        <v>75</v>
      </c>
      <c r="Q17" s="97"/>
    </row>
    <row r="18" spans="1:29" x14ac:dyDescent="0.25">
      <c r="A18" s="51" t="s">
        <v>82</v>
      </c>
      <c r="B18" s="51" t="s">
        <v>35</v>
      </c>
      <c r="C18" s="98"/>
      <c r="D18" s="99"/>
      <c r="E18" s="108"/>
      <c r="F18" s="108"/>
      <c r="G18" s="108"/>
      <c r="H18" s="108"/>
      <c r="I18" s="108"/>
      <c r="J18" s="108"/>
      <c r="K18" s="108"/>
      <c r="L18" s="108"/>
      <c r="M18" s="108"/>
      <c r="N18" s="109"/>
      <c r="O18" s="52"/>
      <c r="P18" s="53">
        <v>0.97</v>
      </c>
      <c r="Q18" s="54"/>
      <c r="R18" s="156">
        <f>+$P$18</f>
        <v>0.97</v>
      </c>
      <c r="S18" s="156">
        <f t="shared" ref="S18:AC18" si="6">+$P$18</f>
        <v>0.97</v>
      </c>
      <c r="T18" s="156">
        <f t="shared" si="6"/>
        <v>0.97</v>
      </c>
      <c r="U18" s="156">
        <f t="shared" si="6"/>
        <v>0.97</v>
      </c>
      <c r="V18" s="156">
        <f t="shared" si="6"/>
        <v>0.97</v>
      </c>
      <c r="W18" s="156">
        <f t="shared" si="6"/>
        <v>0.97</v>
      </c>
      <c r="X18" s="156">
        <f t="shared" si="6"/>
        <v>0.97</v>
      </c>
      <c r="Y18" s="156">
        <f t="shared" si="6"/>
        <v>0.97</v>
      </c>
      <c r="Z18" s="156">
        <f t="shared" si="6"/>
        <v>0.97</v>
      </c>
      <c r="AA18" s="156">
        <f t="shared" si="6"/>
        <v>0.97</v>
      </c>
      <c r="AB18" s="156">
        <f t="shared" si="6"/>
        <v>0.97</v>
      </c>
      <c r="AC18" s="156">
        <f t="shared" si="6"/>
        <v>0.97</v>
      </c>
    </row>
    <row r="19" spans="1:29" x14ac:dyDescent="0.25">
      <c r="A19" s="51" t="s">
        <v>82</v>
      </c>
      <c r="B19" s="51" t="s">
        <v>77</v>
      </c>
      <c r="C19" s="101"/>
      <c r="D19" s="102"/>
      <c r="E19" s="102"/>
      <c r="F19" s="102"/>
      <c r="G19" s="102"/>
      <c r="H19" s="102"/>
      <c r="I19" s="102"/>
      <c r="J19" s="102"/>
      <c r="K19" s="102"/>
      <c r="L19" s="102"/>
      <c r="M19" s="102"/>
      <c r="N19" s="103"/>
      <c r="O19" s="52"/>
      <c r="P19" s="53">
        <v>0.97</v>
      </c>
      <c r="Q19" s="54"/>
      <c r="R19" s="156">
        <f>+$P$19</f>
        <v>0.97</v>
      </c>
      <c r="S19" s="156">
        <f t="shared" ref="S19:AC19" si="7">+$P$19</f>
        <v>0.97</v>
      </c>
      <c r="T19" s="156">
        <f t="shared" si="7"/>
        <v>0.97</v>
      </c>
      <c r="U19" s="156">
        <f t="shared" si="7"/>
        <v>0.97</v>
      </c>
      <c r="V19" s="156">
        <f t="shared" si="7"/>
        <v>0.97</v>
      </c>
      <c r="W19" s="156">
        <f t="shared" si="7"/>
        <v>0.97</v>
      </c>
      <c r="X19" s="156">
        <f t="shared" si="7"/>
        <v>0.97</v>
      </c>
      <c r="Y19" s="156">
        <f t="shared" si="7"/>
        <v>0.97</v>
      </c>
      <c r="Z19" s="156">
        <f t="shared" si="7"/>
        <v>0.97</v>
      </c>
      <c r="AA19" s="156">
        <f t="shared" si="7"/>
        <v>0.97</v>
      </c>
      <c r="AB19" s="156">
        <f t="shared" si="7"/>
        <v>0.97</v>
      </c>
      <c r="AC19" s="156">
        <f t="shared" si="7"/>
        <v>0.97</v>
      </c>
    </row>
    <row r="20" spans="1:29" x14ac:dyDescent="0.25">
      <c r="A20" s="51" t="s">
        <v>82</v>
      </c>
      <c r="B20" s="51" t="s">
        <v>78</v>
      </c>
      <c r="C20" s="104"/>
      <c r="D20" s="105"/>
      <c r="E20" s="105"/>
      <c r="F20" s="105"/>
      <c r="G20" s="105"/>
      <c r="H20" s="105"/>
      <c r="I20" s="105"/>
      <c r="J20" s="105"/>
      <c r="K20" s="105"/>
      <c r="L20" s="105"/>
      <c r="M20" s="105"/>
      <c r="N20" s="106"/>
      <c r="O20" s="52"/>
      <c r="P20" s="53">
        <v>0.95</v>
      </c>
      <c r="Q20" s="54"/>
      <c r="R20" s="156">
        <f>+$P$20</f>
        <v>0.95</v>
      </c>
      <c r="S20" s="156">
        <f t="shared" ref="S20:AC20" si="8">+$P$20</f>
        <v>0.95</v>
      </c>
      <c r="T20" s="156">
        <f t="shared" si="8"/>
        <v>0.95</v>
      </c>
      <c r="U20" s="156">
        <f t="shared" si="8"/>
        <v>0.95</v>
      </c>
      <c r="V20" s="156">
        <f t="shared" si="8"/>
        <v>0.95</v>
      </c>
      <c r="W20" s="156">
        <f t="shared" si="8"/>
        <v>0.95</v>
      </c>
      <c r="X20" s="156">
        <f t="shared" si="8"/>
        <v>0.95</v>
      </c>
      <c r="Y20" s="156">
        <f t="shared" si="8"/>
        <v>0.95</v>
      </c>
      <c r="Z20" s="156">
        <f t="shared" si="8"/>
        <v>0.95</v>
      </c>
      <c r="AA20" s="156">
        <f t="shared" si="8"/>
        <v>0.95</v>
      </c>
      <c r="AB20" s="156">
        <f t="shared" si="8"/>
        <v>0.95</v>
      </c>
      <c r="AC20" s="156">
        <f t="shared" si="8"/>
        <v>0.95</v>
      </c>
    </row>
    <row r="21" spans="1:29" x14ac:dyDescent="0.25">
      <c r="A21" s="93"/>
      <c r="B21" s="93"/>
      <c r="C21" s="59"/>
      <c r="D21" s="59"/>
      <c r="E21" s="59"/>
      <c r="F21" s="59"/>
      <c r="G21" s="59"/>
      <c r="H21" s="59"/>
      <c r="I21" s="59"/>
      <c r="J21" s="59"/>
      <c r="K21" s="59"/>
      <c r="L21" s="59"/>
      <c r="M21" s="59"/>
      <c r="N21" s="59"/>
      <c r="O21" s="59"/>
      <c r="P21" s="59"/>
      <c r="Q21" s="59"/>
    </row>
    <row r="22" spans="1:29" x14ac:dyDescent="0.25">
      <c r="A22" s="46" t="s">
        <v>36</v>
      </c>
      <c r="B22" s="91"/>
      <c r="C22" s="40"/>
      <c r="D22" s="40"/>
      <c r="E22" s="40"/>
      <c r="F22" s="40"/>
      <c r="G22" s="40"/>
      <c r="H22" s="40"/>
      <c r="I22" s="40"/>
      <c r="J22" s="40"/>
      <c r="K22" s="40"/>
      <c r="L22" s="40"/>
      <c r="M22" s="59"/>
      <c r="N22" s="59"/>
      <c r="O22" s="59"/>
      <c r="P22" s="59"/>
      <c r="Q22" s="59"/>
    </row>
    <row r="23" spans="1:29" s="154" customFormat="1" x14ac:dyDescent="0.25">
      <c r="A23" s="94" t="s">
        <v>857</v>
      </c>
      <c r="B23" s="94" t="s">
        <v>863</v>
      </c>
      <c r="C23" s="48" t="s">
        <v>266</v>
      </c>
      <c r="D23" s="48" t="s">
        <v>267</v>
      </c>
      <c r="E23" s="48" t="s">
        <v>268</v>
      </c>
      <c r="F23" s="48" t="s">
        <v>269</v>
      </c>
      <c r="G23" s="48" t="s">
        <v>270</v>
      </c>
      <c r="H23" s="48" t="s">
        <v>271</v>
      </c>
      <c r="I23" s="48" t="s">
        <v>272</v>
      </c>
      <c r="J23" s="48" t="s">
        <v>273</v>
      </c>
      <c r="K23" s="48" t="s">
        <v>274</v>
      </c>
      <c r="L23" s="48" t="s">
        <v>275</v>
      </c>
      <c r="M23" s="48" t="s">
        <v>276</v>
      </c>
      <c r="N23" s="49" t="s">
        <v>277</v>
      </c>
      <c r="O23" s="95" t="s">
        <v>944</v>
      </c>
      <c r="P23" s="95" t="s">
        <v>75</v>
      </c>
      <c r="Q23" s="97"/>
    </row>
    <row r="24" spans="1:29" x14ac:dyDescent="0.25">
      <c r="A24" s="51" t="s">
        <v>83</v>
      </c>
      <c r="B24" s="51" t="s">
        <v>35</v>
      </c>
      <c r="C24" s="139"/>
      <c r="D24" s="139"/>
      <c r="E24" s="139"/>
      <c r="F24" s="139"/>
      <c r="G24" s="139"/>
      <c r="H24" s="140"/>
      <c r="I24" s="140"/>
      <c r="J24" s="140"/>
      <c r="K24" s="140"/>
      <c r="L24" s="140"/>
      <c r="M24" s="140"/>
      <c r="N24" s="140"/>
      <c r="O24" s="52"/>
      <c r="P24" s="53">
        <v>0.02</v>
      </c>
      <c r="Q24" s="59"/>
      <c r="R24" s="156">
        <f>+$P$24</f>
        <v>0.02</v>
      </c>
      <c r="S24" s="156">
        <f t="shared" ref="S24:AC24" si="9">+$P$24</f>
        <v>0.02</v>
      </c>
      <c r="T24" s="156">
        <f t="shared" si="9"/>
        <v>0.02</v>
      </c>
      <c r="U24" s="156">
        <f t="shared" si="9"/>
        <v>0.02</v>
      </c>
      <c r="V24" s="156">
        <f t="shared" si="9"/>
        <v>0.02</v>
      </c>
      <c r="W24" s="156">
        <f t="shared" si="9"/>
        <v>0.02</v>
      </c>
      <c r="X24" s="156">
        <f t="shared" si="9"/>
        <v>0.02</v>
      </c>
      <c r="Y24" s="156">
        <f t="shared" si="9"/>
        <v>0.02</v>
      </c>
      <c r="Z24" s="156">
        <f t="shared" si="9"/>
        <v>0.02</v>
      </c>
      <c r="AA24" s="156">
        <f t="shared" si="9"/>
        <v>0.02</v>
      </c>
      <c r="AB24" s="156">
        <f t="shared" si="9"/>
        <v>0.02</v>
      </c>
      <c r="AC24" s="156">
        <f t="shared" si="9"/>
        <v>0.02</v>
      </c>
    </row>
    <row r="25" spans="1:29" x14ac:dyDescent="0.25">
      <c r="A25" s="51" t="s">
        <v>83</v>
      </c>
      <c r="B25" s="51" t="s">
        <v>77</v>
      </c>
      <c r="C25" s="141"/>
      <c r="D25" s="141"/>
      <c r="E25" s="141"/>
      <c r="F25" s="141"/>
      <c r="G25" s="141"/>
      <c r="H25" s="142"/>
      <c r="I25" s="142"/>
      <c r="J25" s="142"/>
      <c r="K25" s="142"/>
      <c r="L25" s="142"/>
      <c r="M25" s="142"/>
      <c r="N25" s="142"/>
      <c r="O25" s="52"/>
      <c r="P25" s="53">
        <v>0.03</v>
      </c>
      <c r="Q25" s="59"/>
      <c r="R25" s="156">
        <f>+$P$25</f>
        <v>0.03</v>
      </c>
      <c r="S25" s="156">
        <f t="shared" ref="S25:AC25" si="10">+$P$25</f>
        <v>0.03</v>
      </c>
      <c r="T25" s="156">
        <f t="shared" si="10"/>
        <v>0.03</v>
      </c>
      <c r="U25" s="156">
        <f t="shared" si="10"/>
        <v>0.03</v>
      </c>
      <c r="V25" s="156">
        <f t="shared" si="10"/>
        <v>0.03</v>
      </c>
      <c r="W25" s="156">
        <f t="shared" si="10"/>
        <v>0.03</v>
      </c>
      <c r="X25" s="156">
        <f t="shared" si="10"/>
        <v>0.03</v>
      </c>
      <c r="Y25" s="156">
        <f t="shared" si="10"/>
        <v>0.03</v>
      </c>
      <c r="Z25" s="156">
        <f t="shared" si="10"/>
        <v>0.03</v>
      </c>
      <c r="AA25" s="156">
        <f t="shared" si="10"/>
        <v>0.03</v>
      </c>
      <c r="AB25" s="156">
        <f t="shared" si="10"/>
        <v>0.03</v>
      </c>
      <c r="AC25" s="156">
        <f t="shared" si="10"/>
        <v>0.03</v>
      </c>
    </row>
    <row r="26" spans="1:29" x14ac:dyDescent="0.25">
      <c r="A26" s="51" t="s">
        <v>83</v>
      </c>
      <c r="B26" s="51" t="s">
        <v>78</v>
      </c>
      <c r="C26" s="143"/>
      <c r="D26" s="143"/>
      <c r="E26" s="143"/>
      <c r="F26" s="143"/>
      <c r="G26" s="143"/>
      <c r="H26" s="143"/>
      <c r="I26" s="143"/>
      <c r="J26" s="144"/>
      <c r="K26" s="144"/>
      <c r="L26" s="144"/>
      <c r="M26" s="144"/>
      <c r="N26" s="144"/>
      <c r="O26" s="52"/>
      <c r="P26" s="53">
        <v>0.05</v>
      </c>
      <c r="Q26" s="59"/>
      <c r="R26" s="156">
        <f>+$P$26</f>
        <v>0.05</v>
      </c>
      <c r="S26" s="156">
        <f t="shared" ref="S26:AC26" si="11">+$P$26</f>
        <v>0.05</v>
      </c>
      <c r="T26" s="156">
        <f t="shared" si="11"/>
        <v>0.05</v>
      </c>
      <c r="U26" s="156">
        <f t="shared" si="11"/>
        <v>0.05</v>
      </c>
      <c r="V26" s="156">
        <f t="shared" si="11"/>
        <v>0.05</v>
      </c>
      <c r="W26" s="156">
        <f t="shared" si="11"/>
        <v>0.05</v>
      </c>
      <c r="X26" s="156">
        <f t="shared" si="11"/>
        <v>0.05</v>
      </c>
      <c r="Y26" s="156">
        <f t="shared" si="11"/>
        <v>0.05</v>
      </c>
      <c r="Z26" s="156">
        <f t="shared" si="11"/>
        <v>0.05</v>
      </c>
      <c r="AA26" s="156">
        <f t="shared" si="11"/>
        <v>0.05</v>
      </c>
      <c r="AB26" s="156">
        <f t="shared" si="11"/>
        <v>0.05</v>
      </c>
      <c r="AC26" s="156">
        <f t="shared" si="11"/>
        <v>0.05</v>
      </c>
    </row>
    <row r="27" spans="1:29" x14ac:dyDescent="0.25">
      <c r="A27" s="92"/>
      <c r="B27" s="92"/>
      <c r="C27" s="54"/>
      <c r="D27" s="54"/>
      <c r="E27" s="54"/>
      <c r="F27" s="54"/>
      <c r="G27" s="54"/>
      <c r="H27" s="54"/>
      <c r="I27" s="54"/>
      <c r="J27" s="54"/>
      <c r="K27" s="54"/>
      <c r="L27" s="54"/>
      <c r="M27" s="54"/>
      <c r="N27" s="54"/>
      <c r="O27" s="54"/>
      <c r="P27" s="54"/>
      <c r="Q27" s="54"/>
    </row>
    <row r="28" spans="1:29" x14ac:dyDescent="0.25">
      <c r="A28" s="65" t="s">
        <v>84</v>
      </c>
      <c r="B28" s="46"/>
      <c r="C28" s="60"/>
      <c r="D28" s="60"/>
      <c r="E28" s="60"/>
      <c r="F28" s="60"/>
      <c r="G28" s="60"/>
      <c r="H28" s="60"/>
      <c r="I28" s="60"/>
      <c r="J28" s="60"/>
      <c r="K28" s="60"/>
      <c r="L28" s="60"/>
      <c r="M28" s="60"/>
      <c r="N28" s="60"/>
      <c r="O28" s="60"/>
      <c r="P28" s="60"/>
      <c r="Q28" s="60"/>
    </row>
    <row r="29" spans="1:29" s="154" customFormat="1" x14ac:dyDescent="0.25">
      <c r="A29" s="94" t="s">
        <v>857</v>
      </c>
      <c r="B29" s="94" t="s">
        <v>863</v>
      </c>
      <c r="C29" s="48" t="s">
        <v>266</v>
      </c>
      <c r="D29" s="48" t="s">
        <v>267</v>
      </c>
      <c r="E29" s="48" t="s">
        <v>268</v>
      </c>
      <c r="F29" s="48" t="s">
        <v>269</v>
      </c>
      <c r="G29" s="48" t="s">
        <v>270</v>
      </c>
      <c r="H29" s="48" t="s">
        <v>271</v>
      </c>
      <c r="I29" s="48" t="s">
        <v>272</v>
      </c>
      <c r="J29" s="48" t="s">
        <v>273</v>
      </c>
      <c r="K29" s="48" t="s">
        <v>274</v>
      </c>
      <c r="L29" s="48" t="s">
        <v>275</v>
      </c>
      <c r="M29" s="48" t="s">
        <v>276</v>
      </c>
      <c r="N29" s="49" t="s">
        <v>277</v>
      </c>
      <c r="O29" s="95" t="s">
        <v>944</v>
      </c>
      <c r="P29" s="95" t="s">
        <v>75</v>
      </c>
      <c r="Q29" s="97"/>
    </row>
    <row r="30" spans="1:29" x14ac:dyDescent="0.25">
      <c r="A30" s="51" t="s">
        <v>85</v>
      </c>
      <c r="B30" s="51" t="s">
        <v>150</v>
      </c>
      <c r="C30" s="128"/>
      <c r="D30" s="129"/>
      <c r="E30" s="130"/>
      <c r="F30" s="130"/>
      <c r="G30" s="130"/>
      <c r="H30" s="130"/>
      <c r="I30" s="130"/>
      <c r="J30" s="130"/>
      <c r="K30" s="130"/>
      <c r="L30" s="130"/>
      <c r="M30" s="130"/>
      <c r="N30" s="131"/>
      <c r="O30" s="52"/>
      <c r="P30" s="53">
        <v>0.03</v>
      </c>
      <c r="Q30" s="54"/>
      <c r="R30" s="156">
        <f>+$P$30</f>
        <v>0.03</v>
      </c>
      <c r="S30" s="156">
        <f t="shared" ref="S30:AC30" si="12">+$P$30</f>
        <v>0.03</v>
      </c>
      <c r="T30" s="156">
        <f t="shared" si="12"/>
        <v>0.03</v>
      </c>
      <c r="U30" s="156">
        <f t="shared" si="12"/>
        <v>0.03</v>
      </c>
      <c r="V30" s="156">
        <f t="shared" si="12"/>
        <v>0.03</v>
      </c>
      <c r="W30" s="156">
        <f t="shared" si="12"/>
        <v>0.03</v>
      </c>
      <c r="X30" s="156">
        <f t="shared" si="12"/>
        <v>0.03</v>
      </c>
      <c r="Y30" s="156">
        <f t="shared" si="12"/>
        <v>0.03</v>
      </c>
      <c r="Z30" s="156">
        <f t="shared" si="12"/>
        <v>0.03</v>
      </c>
      <c r="AA30" s="156">
        <f t="shared" si="12"/>
        <v>0.03</v>
      </c>
      <c r="AB30" s="156">
        <f t="shared" si="12"/>
        <v>0.03</v>
      </c>
      <c r="AC30" s="156">
        <f t="shared" si="12"/>
        <v>0.03</v>
      </c>
    </row>
    <row r="31" spans="1:29" x14ac:dyDescent="0.25">
      <c r="A31" s="90"/>
      <c r="B31" s="90"/>
      <c r="C31" s="55"/>
      <c r="D31" s="55"/>
      <c r="E31" s="55"/>
      <c r="F31" s="55"/>
      <c r="G31" s="55"/>
      <c r="H31" s="55"/>
      <c r="I31" s="55"/>
      <c r="J31" s="55"/>
      <c r="K31" s="55"/>
      <c r="L31" s="55"/>
      <c r="M31" s="55"/>
      <c r="N31" s="55"/>
      <c r="O31" s="55"/>
      <c r="P31" s="55"/>
      <c r="Q31" s="55"/>
    </row>
    <row r="32" spans="1:29" x14ac:dyDescent="0.25">
      <c r="A32" s="65" t="s">
        <v>86</v>
      </c>
      <c r="E32" s="60"/>
      <c r="F32" s="60"/>
      <c r="G32" s="60"/>
      <c r="H32" s="60"/>
      <c r="I32" s="60"/>
      <c r="J32" s="60"/>
      <c r="K32" s="60"/>
      <c r="L32" s="60"/>
      <c r="M32" s="60"/>
      <c r="N32" s="60"/>
      <c r="O32" s="60"/>
      <c r="P32" s="60"/>
      <c r="Q32" s="60"/>
    </row>
    <row r="33" spans="1:29" s="154" customFormat="1" x14ac:dyDescent="0.25">
      <c r="A33" s="94" t="s">
        <v>857</v>
      </c>
      <c r="B33" s="94" t="s">
        <v>863</v>
      </c>
      <c r="C33" s="48" t="s">
        <v>266</v>
      </c>
      <c r="D33" s="48" t="s">
        <v>267</v>
      </c>
      <c r="E33" s="48" t="s">
        <v>268</v>
      </c>
      <c r="F33" s="48" t="s">
        <v>269</v>
      </c>
      <c r="G33" s="48" t="s">
        <v>270</v>
      </c>
      <c r="H33" s="48" t="s">
        <v>271</v>
      </c>
      <c r="I33" s="48" t="s">
        <v>272</v>
      </c>
      <c r="J33" s="48" t="s">
        <v>273</v>
      </c>
      <c r="K33" s="48" t="s">
        <v>274</v>
      </c>
      <c r="L33" s="48" t="s">
        <v>275</v>
      </c>
      <c r="M33" s="48" t="s">
        <v>276</v>
      </c>
      <c r="N33" s="49" t="s">
        <v>277</v>
      </c>
      <c r="O33" s="95" t="s">
        <v>944</v>
      </c>
      <c r="P33" s="95" t="s">
        <v>75</v>
      </c>
      <c r="Q33" s="97"/>
    </row>
    <row r="34" spans="1:29" x14ac:dyDescent="0.25">
      <c r="A34" s="51" t="s">
        <v>87</v>
      </c>
      <c r="B34" s="51" t="s">
        <v>150</v>
      </c>
      <c r="C34" s="73"/>
      <c r="D34" s="74"/>
      <c r="E34" s="75"/>
      <c r="F34" s="75"/>
      <c r="G34" s="75"/>
      <c r="H34" s="75"/>
      <c r="I34" s="75"/>
      <c r="J34" s="75"/>
      <c r="K34" s="75"/>
      <c r="L34" s="75"/>
      <c r="M34" s="75"/>
      <c r="N34" s="76"/>
      <c r="O34" s="52"/>
      <c r="P34" s="53">
        <v>0.03</v>
      </c>
      <c r="Q34" s="50"/>
      <c r="R34" s="156">
        <f>+$P$34</f>
        <v>0.03</v>
      </c>
      <c r="S34" s="156">
        <f t="shared" ref="S34:AC34" si="13">+$P$34</f>
        <v>0.03</v>
      </c>
      <c r="T34" s="156">
        <f t="shared" si="13"/>
        <v>0.03</v>
      </c>
      <c r="U34" s="156">
        <f t="shared" si="13"/>
        <v>0.03</v>
      </c>
      <c r="V34" s="156">
        <f t="shared" si="13"/>
        <v>0.03</v>
      </c>
      <c r="W34" s="156">
        <f t="shared" si="13"/>
        <v>0.03</v>
      </c>
      <c r="X34" s="156">
        <f t="shared" si="13"/>
        <v>0.03</v>
      </c>
      <c r="Y34" s="156">
        <f t="shared" si="13"/>
        <v>0.03</v>
      </c>
      <c r="Z34" s="156">
        <f t="shared" si="13"/>
        <v>0.03</v>
      </c>
      <c r="AA34" s="156">
        <f t="shared" si="13"/>
        <v>0.03</v>
      </c>
      <c r="AB34" s="156">
        <f t="shared" si="13"/>
        <v>0.03</v>
      </c>
      <c r="AC34" s="156">
        <f t="shared" si="13"/>
        <v>0.03</v>
      </c>
    </row>
    <row r="35" spans="1:29" x14ac:dyDescent="0.25">
      <c r="A35" s="51" t="s">
        <v>88</v>
      </c>
      <c r="B35" s="51" t="s">
        <v>150</v>
      </c>
      <c r="C35" s="85"/>
      <c r="D35" s="86"/>
      <c r="E35" s="86"/>
      <c r="F35" s="86"/>
      <c r="G35" s="86"/>
      <c r="H35" s="86"/>
      <c r="I35" s="86"/>
      <c r="J35" s="86"/>
      <c r="K35" s="86"/>
      <c r="L35" s="86"/>
      <c r="M35" s="86"/>
      <c r="N35" s="87"/>
      <c r="O35" s="52"/>
      <c r="P35" s="53">
        <v>0.02</v>
      </c>
      <c r="Q35" s="54"/>
      <c r="R35" s="156">
        <f>+$P$35</f>
        <v>0.02</v>
      </c>
      <c r="S35" s="156">
        <f t="shared" ref="S35:AC35" si="14">+$P$35</f>
        <v>0.02</v>
      </c>
      <c r="T35" s="156">
        <f t="shared" si="14"/>
        <v>0.02</v>
      </c>
      <c r="U35" s="156">
        <f t="shared" si="14"/>
        <v>0.02</v>
      </c>
      <c r="V35" s="156">
        <f t="shared" si="14"/>
        <v>0.02</v>
      </c>
      <c r="W35" s="156">
        <f t="shared" si="14"/>
        <v>0.02</v>
      </c>
      <c r="X35" s="156">
        <f t="shared" si="14"/>
        <v>0.02</v>
      </c>
      <c r="Y35" s="156">
        <f t="shared" si="14"/>
        <v>0.02</v>
      </c>
      <c r="Z35" s="156">
        <f t="shared" si="14"/>
        <v>0.02</v>
      </c>
      <c r="AA35" s="156">
        <f t="shared" si="14"/>
        <v>0.02</v>
      </c>
      <c r="AB35" s="156">
        <f t="shared" si="14"/>
        <v>0.02</v>
      </c>
      <c r="AC35" s="156">
        <f t="shared" si="14"/>
        <v>0.02</v>
      </c>
    </row>
    <row r="36" spans="1:29" x14ac:dyDescent="0.25">
      <c r="A36" s="51" t="s">
        <v>89</v>
      </c>
      <c r="B36" s="51" t="s">
        <v>150</v>
      </c>
      <c r="C36" s="88"/>
      <c r="D36" s="81"/>
      <c r="E36" s="81"/>
      <c r="F36" s="81"/>
      <c r="G36" s="81"/>
      <c r="H36" s="81"/>
      <c r="I36" s="81"/>
      <c r="J36" s="81"/>
      <c r="K36" s="81"/>
      <c r="L36" s="81"/>
      <c r="M36" s="81"/>
      <c r="N36" s="82"/>
      <c r="O36" s="52"/>
      <c r="P36" s="53">
        <v>0.03</v>
      </c>
      <c r="Q36" s="54"/>
      <c r="R36" s="156">
        <f>+$P$36</f>
        <v>0.03</v>
      </c>
      <c r="S36" s="156">
        <f t="shared" ref="S36:AC36" si="15">+$P$36</f>
        <v>0.03</v>
      </c>
      <c r="T36" s="156">
        <f t="shared" si="15"/>
        <v>0.03</v>
      </c>
      <c r="U36" s="156">
        <f t="shared" si="15"/>
        <v>0.03</v>
      </c>
      <c r="V36" s="156">
        <f t="shared" si="15"/>
        <v>0.03</v>
      </c>
      <c r="W36" s="156">
        <f t="shared" si="15"/>
        <v>0.03</v>
      </c>
      <c r="X36" s="156">
        <f t="shared" si="15"/>
        <v>0.03</v>
      </c>
      <c r="Y36" s="156">
        <f t="shared" si="15"/>
        <v>0.03</v>
      </c>
      <c r="Z36" s="156">
        <f t="shared" si="15"/>
        <v>0.03</v>
      </c>
      <c r="AA36" s="156">
        <f t="shared" si="15"/>
        <v>0.03</v>
      </c>
      <c r="AB36" s="156">
        <f t="shared" si="15"/>
        <v>0.03</v>
      </c>
      <c r="AC36" s="156">
        <f t="shared" si="15"/>
        <v>0.03</v>
      </c>
    </row>
    <row r="37" spans="1:29" x14ac:dyDescent="0.25">
      <c r="Q37" s="54"/>
    </row>
    <row r="38" spans="1:29" x14ac:dyDescent="0.25">
      <c r="A38" s="46" t="s">
        <v>90</v>
      </c>
      <c r="C38" s="60"/>
      <c r="D38" s="60"/>
      <c r="E38" s="60"/>
      <c r="F38" s="60"/>
      <c r="G38" s="60"/>
      <c r="H38" s="60"/>
      <c r="I38" s="60"/>
      <c r="J38" s="60"/>
      <c r="K38" s="60"/>
      <c r="L38" s="60"/>
      <c r="M38" s="60"/>
      <c r="N38" s="60"/>
      <c r="O38" s="60"/>
      <c r="P38" s="40"/>
      <c r="Q38" s="40"/>
    </row>
    <row r="39" spans="1:29" s="154" customFormat="1" x14ac:dyDescent="0.25">
      <c r="A39" s="94" t="s">
        <v>857</v>
      </c>
      <c r="B39" s="94" t="s">
        <v>863</v>
      </c>
      <c r="C39" s="48" t="s">
        <v>266</v>
      </c>
      <c r="D39" s="48" t="s">
        <v>267</v>
      </c>
      <c r="E39" s="48" t="s">
        <v>268</v>
      </c>
      <c r="F39" s="48" t="s">
        <v>269</v>
      </c>
      <c r="G39" s="48" t="s">
        <v>270</v>
      </c>
      <c r="H39" s="48" t="s">
        <v>271</v>
      </c>
      <c r="I39" s="48" t="s">
        <v>272</v>
      </c>
      <c r="J39" s="48" t="s">
        <v>273</v>
      </c>
      <c r="K39" s="48" t="s">
        <v>274</v>
      </c>
      <c r="L39" s="48" t="s">
        <v>275</v>
      </c>
      <c r="M39" s="48" t="s">
        <v>276</v>
      </c>
      <c r="N39" s="49" t="s">
        <v>277</v>
      </c>
      <c r="O39" s="95" t="s">
        <v>944</v>
      </c>
      <c r="P39" s="95" t="s">
        <v>75</v>
      </c>
      <c r="Q39" s="44"/>
    </row>
    <row r="40" spans="1:29" x14ac:dyDescent="0.25">
      <c r="A40" s="51" t="s">
        <v>91</v>
      </c>
      <c r="B40" s="51" t="s">
        <v>150</v>
      </c>
      <c r="C40" s="61"/>
      <c r="D40" s="62"/>
      <c r="E40" s="63"/>
      <c r="F40" s="63"/>
      <c r="G40" s="63"/>
      <c r="H40" s="63"/>
      <c r="I40" s="63"/>
      <c r="J40" s="63"/>
      <c r="K40" s="63"/>
      <c r="L40" s="63"/>
      <c r="M40" s="63"/>
      <c r="N40" s="64"/>
      <c r="O40" s="52"/>
      <c r="P40" s="53">
        <v>0.95</v>
      </c>
      <c r="Q40" s="50"/>
      <c r="R40" s="156">
        <f>+$P$40</f>
        <v>0.95</v>
      </c>
      <c r="S40" s="156">
        <f t="shared" ref="S40:AC40" si="16">+$P$40</f>
        <v>0.95</v>
      </c>
      <c r="T40" s="156">
        <f t="shared" si="16"/>
        <v>0.95</v>
      </c>
      <c r="U40" s="156">
        <f t="shared" si="16"/>
        <v>0.95</v>
      </c>
      <c r="V40" s="156">
        <f t="shared" si="16"/>
        <v>0.95</v>
      </c>
      <c r="W40" s="156">
        <f t="shared" si="16"/>
        <v>0.95</v>
      </c>
      <c r="X40" s="156">
        <f t="shared" si="16"/>
        <v>0.95</v>
      </c>
      <c r="Y40" s="156">
        <f t="shared" si="16"/>
        <v>0.95</v>
      </c>
      <c r="Z40" s="156">
        <f t="shared" si="16"/>
        <v>0.95</v>
      </c>
      <c r="AA40" s="156">
        <f t="shared" si="16"/>
        <v>0.95</v>
      </c>
      <c r="AB40" s="156">
        <f t="shared" si="16"/>
        <v>0.95</v>
      </c>
      <c r="AC40" s="156">
        <f t="shared" si="16"/>
        <v>0.95</v>
      </c>
    </row>
    <row r="41" spans="1:29" x14ac:dyDescent="0.25">
      <c r="Q41" s="54"/>
    </row>
    <row r="42" spans="1:29" x14ac:dyDescent="0.25">
      <c r="A42" s="47" t="s">
        <v>92</v>
      </c>
    </row>
    <row r="43" spans="1:29" s="154" customFormat="1" x14ac:dyDescent="0.25">
      <c r="A43" s="94" t="s">
        <v>857</v>
      </c>
      <c r="B43" s="94" t="s">
        <v>863</v>
      </c>
      <c r="C43" s="48" t="s">
        <v>266</v>
      </c>
      <c r="D43" s="48" t="s">
        <v>267</v>
      </c>
      <c r="E43" s="48" t="s">
        <v>268</v>
      </c>
      <c r="F43" s="48" t="s">
        <v>269</v>
      </c>
      <c r="G43" s="48" t="s">
        <v>270</v>
      </c>
      <c r="H43" s="48" t="s">
        <v>271</v>
      </c>
      <c r="I43" s="48" t="s">
        <v>272</v>
      </c>
      <c r="J43" s="48" t="s">
        <v>273</v>
      </c>
      <c r="K43" s="48" t="s">
        <v>274</v>
      </c>
      <c r="L43" s="48" t="s">
        <v>275</v>
      </c>
      <c r="M43" s="48" t="s">
        <v>276</v>
      </c>
      <c r="N43" s="49" t="s">
        <v>277</v>
      </c>
      <c r="O43" s="95" t="s">
        <v>944</v>
      </c>
      <c r="P43" s="95" t="s">
        <v>75</v>
      </c>
      <c r="Q43" s="97"/>
    </row>
    <row r="44" spans="1:29" x14ac:dyDescent="0.25">
      <c r="A44" s="51" t="s">
        <v>93</v>
      </c>
      <c r="B44" s="51" t="s">
        <v>150</v>
      </c>
      <c r="C44" s="61"/>
      <c r="D44" s="62"/>
      <c r="E44" s="63"/>
      <c r="F44" s="63"/>
      <c r="G44" s="63"/>
      <c r="H44" s="63"/>
      <c r="I44" s="63"/>
      <c r="J44" s="63"/>
      <c r="K44" s="63"/>
      <c r="L44" s="63"/>
      <c r="M44" s="63"/>
      <c r="N44" s="64"/>
      <c r="O44" s="52"/>
      <c r="P44" s="107">
        <v>10</v>
      </c>
      <c r="Q44" s="66"/>
      <c r="R44" s="156">
        <f>+$P$44</f>
        <v>10</v>
      </c>
      <c r="S44" s="156">
        <f t="shared" ref="S44:AC44" si="17">+$P$44</f>
        <v>10</v>
      </c>
      <c r="T44" s="156">
        <f t="shared" si="17"/>
        <v>10</v>
      </c>
      <c r="U44" s="156">
        <f t="shared" si="17"/>
        <v>10</v>
      </c>
      <c r="V44" s="156">
        <f t="shared" si="17"/>
        <v>10</v>
      </c>
      <c r="W44" s="156">
        <f t="shared" si="17"/>
        <v>10</v>
      </c>
      <c r="X44" s="156">
        <f t="shared" si="17"/>
        <v>10</v>
      </c>
      <c r="Y44" s="156">
        <f t="shared" si="17"/>
        <v>10</v>
      </c>
      <c r="Z44" s="156">
        <f t="shared" si="17"/>
        <v>10</v>
      </c>
      <c r="AA44" s="156">
        <f t="shared" si="17"/>
        <v>10</v>
      </c>
      <c r="AB44" s="156">
        <f t="shared" si="17"/>
        <v>10</v>
      </c>
      <c r="AC44" s="156">
        <f t="shared" si="17"/>
        <v>10</v>
      </c>
    </row>
    <row r="45" spans="1:29" x14ac:dyDescent="0.25">
      <c r="C45" s="67"/>
      <c r="D45" s="67"/>
      <c r="E45" s="67"/>
      <c r="F45" s="67"/>
      <c r="G45" s="67"/>
      <c r="H45" s="67"/>
      <c r="I45" s="67"/>
      <c r="J45" s="67"/>
      <c r="K45" s="68"/>
      <c r="L45" s="68"/>
      <c r="M45" s="68"/>
      <c r="N45" s="67"/>
      <c r="O45" s="69"/>
      <c r="P45" s="69"/>
      <c r="Q45" s="69"/>
    </row>
    <row r="46" spans="1:29" x14ac:dyDescent="0.25">
      <c r="A46" s="47" t="s">
        <v>94</v>
      </c>
      <c r="D46" s="70"/>
      <c r="E46" s="70"/>
      <c r="F46" s="70"/>
      <c r="G46" s="70"/>
      <c r="H46" s="70"/>
      <c r="I46" s="70"/>
      <c r="J46" s="70"/>
      <c r="K46" s="70"/>
      <c r="L46" s="70"/>
      <c r="M46" s="70"/>
      <c r="N46" s="70"/>
      <c r="O46" s="70"/>
      <c r="P46" s="70"/>
      <c r="Q46" s="71"/>
    </row>
    <row r="47" spans="1:29" s="154" customFormat="1" x14ac:dyDescent="0.25">
      <c r="A47" s="94" t="s">
        <v>857</v>
      </c>
      <c r="B47" s="94" t="s">
        <v>863</v>
      </c>
      <c r="C47" s="48" t="s">
        <v>266</v>
      </c>
      <c r="D47" s="48" t="s">
        <v>267</v>
      </c>
      <c r="E47" s="48" t="s">
        <v>268</v>
      </c>
      <c r="F47" s="48" t="s">
        <v>269</v>
      </c>
      <c r="G47" s="48" t="s">
        <v>270</v>
      </c>
      <c r="H47" s="48" t="s">
        <v>271</v>
      </c>
      <c r="I47" s="48" t="s">
        <v>272</v>
      </c>
      <c r="J47" s="48" t="s">
        <v>273</v>
      </c>
      <c r="K47" s="48" t="s">
        <v>274</v>
      </c>
      <c r="L47" s="48" t="s">
        <v>275</v>
      </c>
      <c r="M47" s="48" t="s">
        <v>276</v>
      </c>
      <c r="N47" s="49" t="s">
        <v>277</v>
      </c>
      <c r="O47" s="95" t="s">
        <v>944</v>
      </c>
      <c r="P47" s="95" t="s">
        <v>75</v>
      </c>
      <c r="Q47" s="96"/>
    </row>
    <row r="48" spans="1:29" x14ac:dyDescent="0.25">
      <c r="A48" s="51" t="s">
        <v>95</v>
      </c>
      <c r="B48" s="51" t="s">
        <v>150</v>
      </c>
      <c r="C48" s="61"/>
      <c r="D48" s="62"/>
      <c r="E48" s="63"/>
      <c r="F48" s="63"/>
      <c r="G48" s="63"/>
      <c r="H48" s="63"/>
      <c r="I48" s="63"/>
      <c r="J48" s="63"/>
      <c r="K48" s="63"/>
      <c r="L48" s="63"/>
      <c r="M48" s="63"/>
      <c r="N48" s="64"/>
      <c r="O48" s="52"/>
      <c r="P48" s="53">
        <v>0.98</v>
      </c>
      <c r="Q48" s="50"/>
      <c r="R48" s="156">
        <f>+$P$48</f>
        <v>0.98</v>
      </c>
      <c r="S48" s="156">
        <f t="shared" ref="S48:AC48" si="18">+$P$48</f>
        <v>0.98</v>
      </c>
      <c r="T48" s="156">
        <f t="shared" si="18"/>
        <v>0.98</v>
      </c>
      <c r="U48" s="156">
        <f t="shared" si="18"/>
        <v>0.98</v>
      </c>
      <c r="V48" s="156">
        <f t="shared" si="18"/>
        <v>0.98</v>
      </c>
      <c r="W48" s="156">
        <f t="shared" si="18"/>
        <v>0.98</v>
      </c>
      <c r="X48" s="156">
        <f t="shared" si="18"/>
        <v>0.98</v>
      </c>
      <c r="Y48" s="156">
        <f t="shared" si="18"/>
        <v>0.98</v>
      </c>
      <c r="Z48" s="156">
        <f t="shared" si="18"/>
        <v>0.98</v>
      </c>
      <c r="AA48" s="156">
        <f t="shared" si="18"/>
        <v>0.98</v>
      </c>
      <c r="AB48" s="156">
        <f t="shared" si="18"/>
        <v>0.98</v>
      </c>
      <c r="AC48" s="156">
        <f t="shared" si="18"/>
        <v>0.98</v>
      </c>
    </row>
    <row r="49" spans="1:29" x14ac:dyDescent="0.25">
      <c r="Q49" s="72"/>
    </row>
    <row r="50" spans="1:29" x14ac:dyDescent="0.25">
      <c r="A50" s="65" t="s">
        <v>256</v>
      </c>
      <c r="E50" s="60"/>
      <c r="F50" s="60"/>
      <c r="G50" s="60"/>
      <c r="H50" s="60"/>
      <c r="I50" s="60"/>
      <c r="J50" s="60"/>
      <c r="K50" s="60"/>
      <c r="L50" s="60"/>
      <c r="M50" s="60"/>
      <c r="N50" s="60"/>
      <c r="O50" s="60"/>
      <c r="P50" s="60"/>
      <c r="Q50" s="72"/>
    </row>
    <row r="51" spans="1:29" s="154" customFormat="1" x14ac:dyDescent="0.25">
      <c r="A51" s="94" t="s">
        <v>857</v>
      </c>
      <c r="B51" s="94" t="s">
        <v>863</v>
      </c>
      <c r="C51" s="48" t="s">
        <v>266</v>
      </c>
      <c r="D51" s="48" t="s">
        <v>267</v>
      </c>
      <c r="E51" s="48" t="s">
        <v>268</v>
      </c>
      <c r="F51" s="48" t="s">
        <v>269</v>
      </c>
      <c r="G51" s="48" t="s">
        <v>270</v>
      </c>
      <c r="H51" s="48" t="s">
        <v>271</v>
      </c>
      <c r="I51" s="48" t="s">
        <v>272</v>
      </c>
      <c r="J51" s="48" t="s">
        <v>273</v>
      </c>
      <c r="K51" s="48" t="s">
        <v>274</v>
      </c>
      <c r="L51" s="48" t="s">
        <v>275</v>
      </c>
      <c r="M51" s="48" t="s">
        <v>276</v>
      </c>
      <c r="N51" s="49" t="s">
        <v>277</v>
      </c>
      <c r="O51" s="95" t="s">
        <v>944</v>
      </c>
      <c r="P51" s="95" t="s">
        <v>75</v>
      </c>
      <c r="Q51" s="45"/>
    </row>
    <row r="52" spans="1:29" x14ac:dyDescent="0.25">
      <c r="A52" s="51" t="s">
        <v>255</v>
      </c>
      <c r="B52" s="51" t="s">
        <v>257</v>
      </c>
      <c r="C52" s="73"/>
      <c r="D52" s="74"/>
      <c r="E52" s="75"/>
      <c r="F52" s="75"/>
      <c r="G52" s="75"/>
      <c r="H52" s="75"/>
      <c r="I52" s="75"/>
      <c r="J52" s="75"/>
      <c r="K52" s="75"/>
      <c r="L52" s="75"/>
      <c r="M52" s="75"/>
      <c r="N52" s="76"/>
      <c r="O52" s="52"/>
      <c r="P52" s="77" t="s">
        <v>259</v>
      </c>
      <c r="Q52" s="72"/>
    </row>
    <row r="53" spans="1:29" ht="16.5" thickBot="1" x14ac:dyDescent="0.3">
      <c r="A53" s="78" t="s">
        <v>255</v>
      </c>
      <c r="B53" s="78" t="s">
        <v>258</v>
      </c>
      <c r="C53" s="79"/>
      <c r="D53" s="80"/>
      <c r="E53" s="81"/>
      <c r="F53" s="81"/>
      <c r="G53" s="81"/>
      <c r="H53" s="81"/>
      <c r="I53" s="81"/>
      <c r="J53" s="81"/>
      <c r="K53" s="81"/>
      <c r="L53" s="81"/>
      <c r="M53" s="81"/>
      <c r="N53" s="82"/>
      <c r="O53" s="83"/>
      <c r="P53" s="84" t="s">
        <v>259</v>
      </c>
    </row>
    <row r="55" spans="1:29" x14ac:dyDescent="0.25">
      <c r="A55" s="65" t="s">
        <v>260</v>
      </c>
      <c r="D55" s="70"/>
      <c r="E55" s="70"/>
      <c r="F55" s="70"/>
      <c r="G55" s="70"/>
      <c r="H55" s="70"/>
      <c r="I55" s="70"/>
      <c r="J55" s="70"/>
      <c r="K55" s="70"/>
      <c r="L55" s="70"/>
      <c r="M55" s="70"/>
      <c r="N55" s="70"/>
      <c r="O55" s="70"/>
      <c r="P55" s="70"/>
    </row>
    <row r="56" spans="1:29" s="154" customFormat="1" x14ac:dyDescent="0.25">
      <c r="A56" s="94" t="s">
        <v>857</v>
      </c>
      <c r="B56" s="94" t="s">
        <v>863</v>
      </c>
      <c r="C56" s="48" t="s">
        <v>266</v>
      </c>
      <c r="D56" s="48" t="s">
        <v>267</v>
      </c>
      <c r="E56" s="48" t="s">
        <v>268</v>
      </c>
      <c r="F56" s="48" t="s">
        <v>269</v>
      </c>
      <c r="G56" s="48" t="s">
        <v>270</v>
      </c>
      <c r="H56" s="48" t="s">
        <v>271</v>
      </c>
      <c r="I56" s="48" t="s">
        <v>272</v>
      </c>
      <c r="J56" s="48" t="s">
        <v>273</v>
      </c>
      <c r="K56" s="48" t="s">
        <v>274</v>
      </c>
      <c r="L56" s="48" t="s">
        <v>275</v>
      </c>
      <c r="M56" s="48" t="s">
        <v>276</v>
      </c>
      <c r="N56" s="49" t="s">
        <v>277</v>
      </c>
      <c r="O56" s="95" t="s">
        <v>944</v>
      </c>
      <c r="P56" s="95" t="s">
        <v>75</v>
      </c>
      <c r="Q56" s="43"/>
    </row>
    <row r="57" spans="1:29" x14ac:dyDescent="0.25">
      <c r="A57" s="51" t="s">
        <v>261</v>
      </c>
      <c r="B57" s="51" t="s">
        <v>150</v>
      </c>
      <c r="C57" s="61"/>
      <c r="D57" s="62"/>
      <c r="E57" s="63"/>
      <c r="F57" s="63"/>
      <c r="G57" s="63"/>
      <c r="H57" s="63"/>
      <c r="I57" s="63"/>
      <c r="J57" s="63"/>
      <c r="K57" s="63"/>
      <c r="L57" s="63"/>
      <c r="M57" s="63"/>
      <c r="N57" s="64"/>
      <c r="O57" s="52"/>
      <c r="P57" s="53">
        <v>0.02</v>
      </c>
      <c r="R57" s="156">
        <f>+$P$57</f>
        <v>0.02</v>
      </c>
      <c r="S57" s="156">
        <f t="shared" ref="S57:AC57" si="19">+$P$57</f>
        <v>0.02</v>
      </c>
      <c r="T57" s="156">
        <f t="shared" si="19"/>
        <v>0.02</v>
      </c>
      <c r="U57" s="156">
        <f t="shared" si="19"/>
        <v>0.02</v>
      </c>
      <c r="V57" s="156">
        <f t="shared" si="19"/>
        <v>0.02</v>
      </c>
      <c r="W57" s="156">
        <f t="shared" si="19"/>
        <v>0.02</v>
      </c>
      <c r="X57" s="156">
        <f t="shared" si="19"/>
        <v>0.02</v>
      </c>
      <c r="Y57" s="156">
        <f t="shared" si="19"/>
        <v>0.02</v>
      </c>
      <c r="Z57" s="156">
        <f t="shared" si="19"/>
        <v>0.02</v>
      </c>
      <c r="AA57" s="156">
        <f t="shared" si="19"/>
        <v>0.02</v>
      </c>
      <c r="AB57" s="156">
        <f t="shared" si="19"/>
        <v>0.02</v>
      </c>
      <c r="AC57" s="156">
        <f t="shared" si="19"/>
        <v>0.02</v>
      </c>
    </row>
  </sheetData>
  <mergeCells count="2">
    <mergeCell ref="A2:P2"/>
    <mergeCell ref="A1:P1"/>
  </mergeCells>
  <printOptions horizontalCentered="1"/>
  <pageMargins left="0.59055118110236227" right="0.59055118110236227" top="0.98425196850393704" bottom="0.59055118110236227" header="0" footer="0"/>
  <pageSetup scale="46" orientation="portrait" r:id="rId1"/>
  <headerFooter>
    <oddFooter>Página &amp;P&amp;R&amp;A</oddFooter>
  </headerFooter>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6"/>
  </sheetPr>
  <dimension ref="A1:AE221"/>
  <sheetViews>
    <sheetView showGridLines="0" view="pageBreakPreview" zoomScale="70" zoomScaleNormal="55" zoomScaleSheetLayoutView="70" workbookViewId="0">
      <pane ySplit="2" topLeftCell="A6" activePane="bottomLeft" state="frozen"/>
      <selection sqref="A1:N1"/>
      <selection pane="bottomLeft" sqref="A1:AB1"/>
    </sheetView>
  </sheetViews>
  <sheetFormatPr baseColWidth="10" defaultColWidth="11.42578125" defaultRowHeight="12.75" x14ac:dyDescent="0.2"/>
  <cols>
    <col min="1" max="1" width="11.28515625" style="5" customWidth="1"/>
    <col min="2" max="2" width="9.28515625" style="5" bestFit="1" customWidth="1"/>
    <col min="3" max="3" width="6.85546875" style="5" customWidth="1"/>
    <col min="4" max="4" width="7.140625" style="5" customWidth="1"/>
    <col min="5" max="5" width="7.42578125" style="5" customWidth="1"/>
    <col min="6" max="6" width="6.7109375" style="5" customWidth="1"/>
    <col min="7" max="7" width="7.140625" style="5" customWidth="1"/>
    <col min="8" max="8" width="6.7109375" style="5" customWidth="1"/>
    <col min="9" max="9" width="6.42578125" style="5" bestFit="1" customWidth="1"/>
    <col min="10" max="10" width="7.140625" style="5" customWidth="1"/>
    <col min="11" max="11" width="6.85546875" style="5" customWidth="1"/>
    <col min="12" max="12" width="6.42578125" style="5" customWidth="1"/>
    <col min="13" max="13" width="6.85546875" style="5" customWidth="1"/>
    <col min="14" max="14" width="7.140625" style="5" customWidth="1"/>
    <col min="15" max="15" width="8.85546875" style="5" customWidth="1"/>
    <col min="16" max="16" width="10.5703125" style="5" customWidth="1"/>
    <col min="17" max="16384" width="11.42578125" style="5"/>
  </cols>
  <sheetData>
    <row r="1" spans="1:31" ht="23.25" x14ac:dyDescent="0.2">
      <c r="A1" s="775" t="str">
        <f>"Empresa "&amp; Datos_Generales!D3</f>
        <v xml:space="preserve">Empresa </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110"/>
      <c r="AD1" s="110"/>
      <c r="AE1" s="110"/>
    </row>
    <row r="2" spans="1:31" ht="23.25" x14ac:dyDescent="0.2">
      <c r="A2" s="775" t="str">
        <f>"Gráficas anuales de Comportamiento de los indicadores con respecto a lo establecido en la norma, " &amp; Datos_Generales!D4</f>
        <v xml:space="preserve">Gráficas anuales de Comportamiento de los indicadores con respecto a lo establecido en la norma, </v>
      </c>
      <c r="B2" s="775"/>
      <c r="C2" s="775"/>
      <c r="D2" s="775"/>
      <c r="E2" s="775"/>
      <c r="F2" s="775"/>
      <c r="G2" s="775"/>
      <c r="H2" s="775"/>
      <c r="I2" s="775"/>
      <c r="J2" s="775"/>
      <c r="K2" s="775"/>
      <c r="L2" s="775"/>
      <c r="M2" s="775"/>
      <c r="N2" s="775"/>
      <c r="O2" s="775"/>
      <c r="P2" s="775"/>
      <c r="Q2" s="775"/>
      <c r="R2" s="775"/>
      <c r="S2" s="775"/>
      <c r="T2" s="775"/>
      <c r="U2" s="775"/>
      <c r="V2" s="775"/>
      <c r="W2" s="775"/>
      <c r="X2" s="775"/>
      <c r="Y2" s="775"/>
      <c r="Z2" s="775"/>
      <c r="AA2" s="775"/>
      <c r="AB2" s="775"/>
      <c r="AC2" s="110"/>
      <c r="AD2" s="110"/>
      <c r="AE2" s="110"/>
    </row>
    <row r="3" spans="1:31" ht="17.25" x14ac:dyDescent="0.3">
      <c r="A3" s="2"/>
      <c r="B3" s="3"/>
      <c r="C3" s="3"/>
      <c r="D3" s="3"/>
      <c r="E3" s="3"/>
      <c r="F3" s="3"/>
      <c r="G3" s="3"/>
      <c r="H3" s="3"/>
      <c r="I3" s="3"/>
      <c r="J3" s="3"/>
      <c r="K3" s="3"/>
      <c r="L3" s="3"/>
      <c r="M3" s="3"/>
      <c r="N3" s="3"/>
      <c r="O3" s="3"/>
      <c r="P3" s="3"/>
      <c r="Q3" s="4"/>
    </row>
    <row r="4" spans="1:31" ht="27.75" customHeight="1" x14ac:dyDescent="0.2">
      <c r="A4" s="776" t="s">
        <v>96</v>
      </c>
      <c r="B4" s="777"/>
      <c r="C4" s="777"/>
      <c r="D4" s="777"/>
      <c r="E4" s="777"/>
      <c r="F4" s="777"/>
      <c r="G4" s="777"/>
      <c r="H4" s="777"/>
      <c r="I4" s="777"/>
      <c r="J4" s="777"/>
      <c r="K4" s="777"/>
      <c r="L4" s="777"/>
      <c r="M4" s="777"/>
      <c r="N4" s="777"/>
      <c r="O4" s="777"/>
      <c r="P4" s="777"/>
      <c r="Q4" s="777"/>
      <c r="R4" s="777"/>
      <c r="S4" s="777"/>
      <c r="T4" s="777"/>
      <c r="U4" s="777"/>
      <c r="V4" s="777"/>
      <c r="W4" s="777"/>
      <c r="X4" s="777"/>
      <c r="Y4" s="777"/>
      <c r="Z4" s="777"/>
      <c r="AA4" s="777"/>
      <c r="AB4" s="778"/>
      <c r="AC4" s="111"/>
      <c r="AD4" s="111"/>
      <c r="AE4" s="111"/>
    </row>
    <row r="5" spans="1:31" x14ac:dyDescent="0.2">
      <c r="A5" s="112"/>
      <c r="B5" s="113"/>
      <c r="C5" s="113"/>
      <c r="D5" s="113"/>
      <c r="E5" s="113"/>
      <c r="F5" s="113"/>
      <c r="G5" s="113"/>
      <c r="H5" s="113"/>
      <c r="I5" s="113"/>
      <c r="J5" s="113"/>
      <c r="K5" s="113"/>
      <c r="L5" s="113"/>
      <c r="M5" s="113"/>
      <c r="N5" s="113"/>
      <c r="O5" s="113"/>
      <c r="P5" s="113"/>
      <c r="Q5" s="114"/>
      <c r="R5" s="12"/>
      <c r="S5" s="12"/>
      <c r="T5" s="12"/>
      <c r="U5" s="12"/>
      <c r="V5" s="12"/>
      <c r="W5" s="12"/>
      <c r="X5" s="12"/>
      <c r="Y5" s="12"/>
      <c r="Z5" s="12"/>
      <c r="AA5" s="12"/>
      <c r="AB5" s="115"/>
    </row>
    <row r="6" spans="1:31" x14ac:dyDescent="0.2">
      <c r="A6" s="112"/>
      <c r="B6" s="113"/>
      <c r="C6" s="113"/>
      <c r="D6" s="113"/>
      <c r="E6" s="113"/>
      <c r="F6" s="113"/>
      <c r="G6" s="113"/>
      <c r="H6" s="113"/>
      <c r="I6" s="113"/>
      <c r="J6" s="113"/>
      <c r="K6" s="113"/>
      <c r="L6" s="113"/>
      <c r="M6" s="113"/>
      <c r="N6" s="113"/>
      <c r="O6" s="113"/>
      <c r="P6" s="113"/>
      <c r="Q6" s="114"/>
      <c r="R6" s="12"/>
      <c r="S6" s="12"/>
      <c r="T6" s="12"/>
      <c r="U6" s="12"/>
      <c r="V6" s="12"/>
      <c r="W6" s="12"/>
      <c r="X6" s="12"/>
      <c r="Y6" s="12"/>
      <c r="Z6" s="12"/>
      <c r="AA6" s="12"/>
      <c r="AB6" s="115"/>
    </row>
    <row r="7" spans="1:31" x14ac:dyDescent="0.2">
      <c r="A7" s="112"/>
      <c r="B7" s="113"/>
      <c r="C7" s="113"/>
      <c r="D7" s="113"/>
      <c r="E7" s="113"/>
      <c r="F7" s="113"/>
      <c r="G7" s="113"/>
      <c r="H7" s="113"/>
      <c r="I7" s="113"/>
      <c r="J7" s="113"/>
      <c r="K7" s="113"/>
      <c r="L7" s="113"/>
      <c r="M7" s="113"/>
      <c r="N7" s="113"/>
      <c r="O7" s="113"/>
      <c r="P7" s="113"/>
      <c r="Q7" s="114"/>
      <c r="R7" s="12"/>
      <c r="S7" s="12"/>
      <c r="T7" s="12"/>
      <c r="U7" s="12"/>
      <c r="V7" s="12"/>
      <c r="W7" s="12"/>
      <c r="X7" s="12"/>
      <c r="Y7" s="12"/>
      <c r="Z7" s="12"/>
      <c r="AA7" s="12"/>
      <c r="AB7" s="115"/>
    </row>
    <row r="8" spans="1:31" x14ac:dyDescent="0.2">
      <c r="A8" s="112"/>
      <c r="B8" s="113"/>
      <c r="C8" s="113"/>
      <c r="D8" s="113"/>
      <c r="E8" s="113"/>
      <c r="F8" s="113"/>
      <c r="G8" s="113"/>
      <c r="H8" s="113"/>
      <c r="I8" s="113"/>
      <c r="J8" s="113"/>
      <c r="K8" s="113"/>
      <c r="L8" s="113"/>
      <c r="M8" s="113"/>
      <c r="N8" s="113"/>
      <c r="O8" s="113"/>
      <c r="P8" s="113"/>
      <c r="Q8" s="114"/>
      <c r="R8" s="12"/>
      <c r="S8" s="12"/>
      <c r="T8" s="12"/>
      <c r="U8" s="12"/>
      <c r="V8" s="12"/>
      <c r="W8" s="12"/>
      <c r="X8" s="12"/>
      <c r="Y8" s="12"/>
      <c r="Z8" s="12"/>
      <c r="AA8" s="12"/>
      <c r="AB8" s="115"/>
    </row>
    <row r="9" spans="1:31" x14ac:dyDescent="0.2">
      <c r="A9" s="112"/>
      <c r="B9" s="113"/>
      <c r="C9" s="113"/>
      <c r="D9" s="113"/>
      <c r="E9" s="113"/>
      <c r="F9" s="113"/>
      <c r="G9" s="113"/>
      <c r="H9" s="113"/>
      <c r="I9" s="113"/>
      <c r="J9" s="113"/>
      <c r="K9" s="113"/>
      <c r="L9" s="113"/>
      <c r="M9" s="113"/>
      <c r="N9" s="113"/>
      <c r="O9" s="113"/>
      <c r="P9" s="113"/>
      <c r="Q9" s="114"/>
      <c r="R9" s="12"/>
      <c r="S9" s="12"/>
      <c r="T9" s="12"/>
      <c r="U9" s="12"/>
      <c r="V9" s="12"/>
      <c r="W9" s="12"/>
      <c r="X9" s="12"/>
      <c r="Y9" s="12"/>
      <c r="Z9" s="12"/>
      <c r="AA9" s="12"/>
      <c r="AB9" s="115"/>
    </row>
    <row r="10" spans="1:31" x14ac:dyDescent="0.2">
      <c r="A10" s="112"/>
      <c r="B10" s="113"/>
      <c r="C10" s="113"/>
      <c r="D10" s="113"/>
      <c r="E10" s="113"/>
      <c r="F10" s="113"/>
      <c r="G10" s="113"/>
      <c r="H10" s="113"/>
      <c r="I10" s="113"/>
      <c r="J10" s="113"/>
      <c r="K10" s="113"/>
      <c r="L10" s="113"/>
      <c r="M10" s="113"/>
      <c r="N10" s="113"/>
      <c r="O10" s="113"/>
      <c r="P10" s="113"/>
      <c r="Q10" s="114"/>
      <c r="R10" s="12"/>
      <c r="S10" s="12"/>
      <c r="T10" s="12"/>
      <c r="U10" s="12"/>
      <c r="V10" s="12"/>
      <c r="W10" s="12"/>
      <c r="X10" s="12"/>
      <c r="Y10" s="12"/>
      <c r="Z10" s="12"/>
      <c r="AA10" s="12"/>
      <c r="AB10" s="115"/>
    </row>
    <row r="11" spans="1:31" x14ac:dyDescent="0.2">
      <c r="A11" s="112"/>
      <c r="B11" s="113"/>
      <c r="C11" s="113"/>
      <c r="D11" s="113"/>
      <c r="E11" s="113"/>
      <c r="F11" s="113"/>
      <c r="G11" s="113"/>
      <c r="H11" s="113"/>
      <c r="I11" s="113"/>
      <c r="J11" s="113"/>
      <c r="K11" s="113"/>
      <c r="L11" s="113"/>
      <c r="M11" s="113"/>
      <c r="N11" s="113"/>
      <c r="O11" s="113"/>
      <c r="P11" s="113"/>
      <c r="Q11" s="114"/>
      <c r="R11" s="12"/>
      <c r="S11" s="12"/>
      <c r="T11" s="12"/>
      <c r="U11" s="12"/>
      <c r="V11" s="12"/>
      <c r="W11" s="12"/>
      <c r="X11" s="12"/>
      <c r="Y11" s="12"/>
      <c r="Z11" s="12"/>
      <c r="AA11" s="12"/>
      <c r="AB11" s="115"/>
    </row>
    <row r="12" spans="1:31" x14ac:dyDescent="0.2">
      <c r="A12" s="112"/>
      <c r="B12" s="113"/>
      <c r="C12" s="113"/>
      <c r="D12" s="113"/>
      <c r="E12" s="113"/>
      <c r="F12" s="113"/>
      <c r="G12" s="113"/>
      <c r="H12" s="113"/>
      <c r="I12" s="113"/>
      <c r="J12" s="113"/>
      <c r="K12" s="113"/>
      <c r="L12" s="113"/>
      <c r="M12" s="113"/>
      <c r="N12" s="113"/>
      <c r="O12" s="113"/>
      <c r="P12" s="113"/>
      <c r="Q12" s="114"/>
      <c r="R12" s="12"/>
      <c r="S12" s="12"/>
      <c r="T12" s="12"/>
      <c r="U12" s="12"/>
      <c r="V12" s="12"/>
      <c r="W12" s="12"/>
      <c r="X12" s="12"/>
      <c r="Y12" s="12"/>
      <c r="Z12" s="12"/>
      <c r="AA12" s="12"/>
      <c r="AB12" s="115"/>
    </row>
    <row r="13" spans="1:31" x14ac:dyDescent="0.2">
      <c r="A13" s="112"/>
      <c r="B13" s="113"/>
      <c r="C13" s="113"/>
      <c r="D13" s="113"/>
      <c r="E13" s="113"/>
      <c r="F13" s="113"/>
      <c r="G13" s="113"/>
      <c r="H13" s="113"/>
      <c r="I13" s="113"/>
      <c r="J13" s="113"/>
      <c r="K13" s="113"/>
      <c r="L13" s="113"/>
      <c r="M13" s="113"/>
      <c r="N13" s="113"/>
      <c r="O13" s="113"/>
      <c r="P13" s="113"/>
      <c r="Q13" s="114"/>
      <c r="R13" s="12"/>
      <c r="S13" s="12"/>
      <c r="T13" s="12"/>
      <c r="U13" s="12"/>
      <c r="V13" s="12"/>
      <c r="W13" s="12"/>
      <c r="X13" s="12"/>
      <c r="Y13" s="12"/>
      <c r="Z13" s="12"/>
      <c r="AA13" s="12"/>
      <c r="AB13" s="115"/>
    </row>
    <row r="14" spans="1:31" x14ac:dyDescent="0.2">
      <c r="A14" s="112"/>
      <c r="B14" s="113"/>
      <c r="C14" s="113"/>
      <c r="D14" s="113"/>
      <c r="E14" s="113"/>
      <c r="F14" s="113"/>
      <c r="G14" s="113"/>
      <c r="H14" s="113"/>
      <c r="I14" s="113"/>
      <c r="J14" s="113"/>
      <c r="K14" s="113"/>
      <c r="L14" s="113"/>
      <c r="M14" s="113"/>
      <c r="N14" s="113"/>
      <c r="O14" s="113"/>
      <c r="P14" s="113"/>
      <c r="Q14" s="114"/>
      <c r="R14" s="12"/>
      <c r="S14" s="12"/>
      <c r="T14" s="12"/>
      <c r="U14" s="12"/>
      <c r="V14" s="12"/>
      <c r="W14" s="12"/>
      <c r="X14" s="12"/>
      <c r="Y14" s="12"/>
      <c r="Z14" s="12"/>
      <c r="AA14" s="12"/>
      <c r="AB14" s="115"/>
    </row>
    <row r="15" spans="1:31" x14ac:dyDescent="0.2">
      <c r="A15" s="112"/>
      <c r="B15" s="113"/>
      <c r="C15" s="113"/>
      <c r="D15" s="113"/>
      <c r="E15" s="113"/>
      <c r="F15" s="113"/>
      <c r="G15" s="113"/>
      <c r="H15" s="113"/>
      <c r="I15" s="113"/>
      <c r="J15" s="113"/>
      <c r="K15" s="113"/>
      <c r="L15" s="113"/>
      <c r="M15" s="113"/>
      <c r="N15" s="113"/>
      <c r="O15" s="113"/>
      <c r="P15" s="113"/>
      <c r="Q15" s="114"/>
      <c r="R15" s="12"/>
      <c r="S15" s="12"/>
      <c r="T15" s="12"/>
      <c r="U15" s="12"/>
      <c r="V15" s="12"/>
      <c r="W15" s="12"/>
      <c r="X15" s="12"/>
      <c r="Y15" s="12"/>
      <c r="Z15" s="12"/>
      <c r="AA15" s="12"/>
      <c r="AB15" s="115"/>
    </row>
    <row r="16" spans="1:31" x14ac:dyDescent="0.2">
      <c r="A16" s="112"/>
      <c r="B16" s="113"/>
      <c r="C16" s="113"/>
      <c r="D16" s="113"/>
      <c r="E16" s="113"/>
      <c r="F16" s="113"/>
      <c r="G16" s="113"/>
      <c r="H16" s="113"/>
      <c r="I16" s="113"/>
      <c r="J16" s="113"/>
      <c r="K16" s="113"/>
      <c r="L16" s="113"/>
      <c r="M16" s="113"/>
      <c r="N16" s="113"/>
      <c r="O16" s="113"/>
      <c r="P16" s="113"/>
      <c r="Q16" s="114"/>
      <c r="R16" s="12"/>
      <c r="S16" s="12"/>
      <c r="T16" s="12"/>
      <c r="U16" s="12"/>
      <c r="V16" s="12"/>
      <c r="W16" s="12"/>
      <c r="X16" s="12"/>
      <c r="Y16" s="12"/>
      <c r="Z16" s="12"/>
      <c r="AA16" s="12"/>
      <c r="AB16" s="115"/>
    </row>
    <row r="17" spans="1:31" x14ac:dyDescent="0.2">
      <c r="A17" s="112"/>
      <c r="B17" s="113"/>
      <c r="C17" s="113"/>
      <c r="D17" s="113"/>
      <c r="E17" s="113"/>
      <c r="F17" s="113"/>
      <c r="G17" s="113"/>
      <c r="H17" s="113"/>
      <c r="I17" s="113"/>
      <c r="J17" s="113"/>
      <c r="K17" s="113"/>
      <c r="L17" s="113"/>
      <c r="M17" s="113"/>
      <c r="N17" s="113"/>
      <c r="O17" s="113"/>
      <c r="P17" s="113"/>
      <c r="Q17" s="114"/>
      <c r="R17" s="12"/>
      <c r="S17" s="12"/>
      <c r="T17" s="12"/>
      <c r="U17" s="12"/>
      <c r="V17" s="12"/>
      <c r="W17" s="12"/>
      <c r="X17" s="12"/>
      <c r="Y17" s="12"/>
      <c r="Z17" s="12"/>
      <c r="AA17" s="12"/>
      <c r="AB17" s="115"/>
    </row>
    <row r="18" spans="1:31" x14ac:dyDescent="0.2">
      <c r="A18" s="112"/>
      <c r="B18" s="113"/>
      <c r="C18" s="113"/>
      <c r="D18" s="113"/>
      <c r="E18" s="113"/>
      <c r="F18" s="113"/>
      <c r="G18" s="113"/>
      <c r="H18" s="113"/>
      <c r="I18" s="113"/>
      <c r="J18" s="113"/>
      <c r="K18" s="113"/>
      <c r="L18" s="113"/>
      <c r="M18" s="113"/>
      <c r="N18" s="113"/>
      <c r="O18" s="113"/>
      <c r="P18" s="113"/>
      <c r="Q18" s="114"/>
      <c r="R18" s="12"/>
      <c r="S18" s="12"/>
      <c r="T18" s="12"/>
      <c r="U18" s="12"/>
      <c r="V18" s="12"/>
      <c r="W18" s="12"/>
      <c r="X18" s="12"/>
      <c r="Y18" s="12"/>
      <c r="Z18" s="12"/>
      <c r="AA18" s="12"/>
      <c r="AB18" s="115"/>
    </row>
    <row r="19" spans="1:31" x14ac:dyDescent="0.2">
      <c r="A19" s="112"/>
      <c r="B19" s="113"/>
      <c r="C19" s="113"/>
      <c r="D19" s="113"/>
      <c r="E19" s="113"/>
      <c r="F19" s="113"/>
      <c r="G19" s="113"/>
      <c r="H19" s="113"/>
      <c r="I19" s="113"/>
      <c r="J19" s="113"/>
      <c r="K19" s="113"/>
      <c r="L19" s="113"/>
      <c r="M19" s="113"/>
      <c r="N19" s="113"/>
      <c r="O19" s="113"/>
      <c r="P19" s="113"/>
      <c r="Q19" s="114"/>
      <c r="R19" s="12"/>
      <c r="S19" s="12"/>
      <c r="T19" s="12"/>
      <c r="U19" s="12"/>
      <c r="V19" s="12"/>
      <c r="W19" s="12"/>
      <c r="X19" s="12"/>
      <c r="Y19" s="12"/>
      <c r="Z19" s="12"/>
      <c r="AA19" s="12"/>
      <c r="AB19" s="115"/>
    </row>
    <row r="20" spans="1:31" x14ac:dyDescent="0.2">
      <c r="A20" s="112"/>
      <c r="B20" s="113"/>
      <c r="C20" s="113"/>
      <c r="D20" s="113"/>
      <c r="E20" s="113"/>
      <c r="F20" s="113"/>
      <c r="G20" s="113"/>
      <c r="H20" s="113"/>
      <c r="I20" s="113"/>
      <c r="J20" s="113"/>
      <c r="K20" s="113"/>
      <c r="L20" s="113"/>
      <c r="M20" s="113"/>
      <c r="N20" s="113"/>
      <c r="O20" s="113"/>
      <c r="P20" s="113"/>
      <c r="Q20" s="114"/>
      <c r="R20" s="12"/>
      <c r="S20" s="12"/>
      <c r="T20" s="12"/>
      <c r="U20" s="12"/>
      <c r="V20" s="12"/>
      <c r="W20" s="12"/>
      <c r="X20" s="12"/>
      <c r="Y20" s="12"/>
      <c r="Z20" s="12"/>
      <c r="AA20" s="12"/>
      <c r="AB20" s="115"/>
    </row>
    <row r="21" spans="1:31" x14ac:dyDescent="0.2">
      <c r="A21" s="116"/>
      <c r="B21" s="117"/>
      <c r="C21" s="117"/>
      <c r="D21" s="117"/>
      <c r="E21" s="117"/>
      <c r="F21" s="117"/>
      <c r="G21" s="117"/>
      <c r="H21" s="117"/>
      <c r="I21" s="117"/>
      <c r="J21" s="117"/>
      <c r="K21" s="117"/>
      <c r="L21" s="117"/>
      <c r="M21" s="117"/>
      <c r="N21" s="117"/>
      <c r="O21" s="117"/>
      <c r="P21" s="117"/>
      <c r="Q21" s="118"/>
      <c r="R21" s="119"/>
      <c r="S21" s="119"/>
      <c r="T21" s="119"/>
      <c r="U21" s="119"/>
      <c r="V21" s="119"/>
      <c r="W21" s="119"/>
      <c r="X21" s="119"/>
      <c r="Y21" s="119"/>
      <c r="Z21" s="119"/>
      <c r="AA21" s="119"/>
      <c r="AB21" s="120"/>
    </row>
    <row r="22" spans="1:31" x14ac:dyDescent="0.2">
      <c r="A22" s="125"/>
      <c r="B22" s="126"/>
      <c r="C22" s="126"/>
      <c r="D22" s="126"/>
      <c r="E22" s="126"/>
      <c r="F22" s="126"/>
      <c r="G22" s="126"/>
      <c r="H22" s="126"/>
      <c r="I22" s="126"/>
      <c r="J22" s="126"/>
      <c r="K22" s="126"/>
      <c r="L22" s="126"/>
      <c r="M22" s="126"/>
      <c r="N22" s="126"/>
      <c r="O22" s="126"/>
      <c r="P22" s="126"/>
      <c r="Q22" s="125"/>
      <c r="R22" s="127"/>
      <c r="S22" s="127"/>
      <c r="T22" s="127"/>
      <c r="U22" s="127"/>
      <c r="V22" s="127"/>
      <c r="W22" s="127"/>
      <c r="X22" s="127"/>
      <c r="Y22" s="127"/>
      <c r="Z22" s="127"/>
      <c r="AA22" s="127"/>
      <c r="AB22" s="127"/>
    </row>
    <row r="23" spans="1:31" x14ac:dyDescent="0.2">
      <c r="A23" s="118"/>
      <c r="B23" s="117"/>
      <c r="C23" s="117"/>
      <c r="D23" s="117"/>
      <c r="E23" s="117"/>
      <c r="F23" s="117"/>
      <c r="G23" s="117"/>
      <c r="H23" s="117"/>
      <c r="I23" s="117"/>
      <c r="J23" s="117"/>
      <c r="K23" s="117"/>
      <c r="L23" s="117"/>
      <c r="M23" s="117"/>
      <c r="N23" s="117"/>
      <c r="O23" s="117"/>
      <c r="P23" s="117"/>
      <c r="Q23" s="118"/>
      <c r="R23" s="119"/>
      <c r="S23" s="119"/>
      <c r="T23" s="119"/>
      <c r="U23" s="119"/>
      <c r="V23" s="119"/>
      <c r="W23" s="119"/>
      <c r="X23" s="119"/>
      <c r="Y23" s="119"/>
      <c r="Z23" s="119"/>
      <c r="AA23" s="119"/>
      <c r="AB23" s="119"/>
    </row>
    <row r="24" spans="1:31" ht="23.25" x14ac:dyDescent="0.2">
      <c r="A24" s="776" t="s">
        <v>79</v>
      </c>
      <c r="B24" s="777"/>
      <c r="C24" s="777"/>
      <c r="D24" s="777"/>
      <c r="E24" s="777"/>
      <c r="F24" s="777"/>
      <c r="G24" s="777"/>
      <c r="H24" s="777"/>
      <c r="I24" s="777"/>
      <c r="J24" s="777"/>
      <c r="K24" s="777"/>
      <c r="L24" s="777"/>
      <c r="M24" s="777"/>
      <c r="N24" s="777"/>
      <c r="O24" s="777"/>
      <c r="P24" s="777"/>
      <c r="Q24" s="777"/>
      <c r="R24" s="777"/>
      <c r="S24" s="777"/>
      <c r="T24" s="777"/>
      <c r="U24" s="777"/>
      <c r="V24" s="777"/>
      <c r="W24" s="777"/>
      <c r="X24" s="777"/>
      <c r="Y24" s="777"/>
      <c r="Z24" s="777"/>
      <c r="AA24" s="777"/>
      <c r="AB24" s="778"/>
      <c r="AC24" s="111"/>
      <c r="AD24" s="111"/>
      <c r="AE24" s="111"/>
    </row>
    <row r="25" spans="1:31" x14ac:dyDescent="0.2">
      <c r="A25" s="121"/>
      <c r="B25" s="113" t="s">
        <v>97</v>
      </c>
      <c r="C25" s="113">
        <v>97</v>
      </c>
      <c r="D25" s="113">
        <v>97</v>
      </c>
      <c r="E25" s="113">
        <v>97</v>
      </c>
      <c r="F25" s="113">
        <v>97</v>
      </c>
      <c r="G25" s="113">
        <v>97</v>
      </c>
      <c r="H25" s="113">
        <v>97</v>
      </c>
      <c r="I25" s="113">
        <v>97</v>
      </c>
      <c r="J25" s="113">
        <v>97</v>
      </c>
      <c r="K25" s="113">
        <v>97</v>
      </c>
      <c r="L25" s="113">
        <v>97</v>
      </c>
      <c r="M25" s="113">
        <v>97</v>
      </c>
      <c r="N25" s="113">
        <v>97</v>
      </c>
      <c r="O25" s="113">
        <v>97</v>
      </c>
      <c r="P25" s="113"/>
      <c r="Q25" s="9"/>
      <c r="R25" s="6"/>
      <c r="S25" s="10"/>
      <c r="T25" s="10"/>
      <c r="U25" s="10"/>
      <c r="V25" s="10"/>
      <c r="W25" s="10"/>
      <c r="X25" s="10"/>
      <c r="Y25" s="10"/>
      <c r="Z25" s="10"/>
      <c r="AA25" s="10"/>
      <c r="AB25" s="122"/>
      <c r="AC25" s="10"/>
    </row>
    <row r="26" spans="1:31" x14ac:dyDescent="0.2">
      <c r="A26" s="121"/>
      <c r="B26" s="113" t="s">
        <v>97</v>
      </c>
      <c r="C26" s="113">
        <v>95</v>
      </c>
      <c r="D26" s="113">
        <v>95</v>
      </c>
      <c r="E26" s="113">
        <v>95</v>
      </c>
      <c r="F26" s="113">
        <v>95</v>
      </c>
      <c r="G26" s="113">
        <v>95</v>
      </c>
      <c r="H26" s="113">
        <v>95</v>
      </c>
      <c r="I26" s="113">
        <v>95</v>
      </c>
      <c r="J26" s="113">
        <v>95</v>
      </c>
      <c r="K26" s="113">
        <v>95</v>
      </c>
      <c r="L26" s="113">
        <v>95</v>
      </c>
      <c r="M26" s="113">
        <v>95</v>
      </c>
      <c r="N26" s="113">
        <v>95</v>
      </c>
      <c r="O26" s="113">
        <v>95</v>
      </c>
      <c r="P26" s="6"/>
      <c r="Q26" s="6"/>
      <c r="R26" s="10"/>
      <c r="S26" s="10"/>
      <c r="T26" s="10"/>
      <c r="U26" s="10"/>
      <c r="V26" s="10"/>
      <c r="W26" s="10"/>
      <c r="X26" s="10"/>
      <c r="Y26" s="10"/>
      <c r="Z26" s="10"/>
      <c r="AA26" s="10"/>
      <c r="AB26" s="115"/>
    </row>
    <row r="27" spans="1:31" ht="13.5" thickBot="1" x14ac:dyDescent="0.25">
      <c r="A27" s="121"/>
      <c r="B27" s="6"/>
      <c r="C27" s="6"/>
      <c r="D27" s="6"/>
      <c r="E27" s="6"/>
      <c r="F27" s="6"/>
      <c r="G27" s="6"/>
      <c r="H27" s="6"/>
      <c r="I27" s="6"/>
      <c r="J27" s="11"/>
      <c r="K27" s="6"/>
      <c r="L27" s="6"/>
      <c r="M27" s="6"/>
      <c r="N27" s="6"/>
      <c r="O27" s="6"/>
      <c r="P27" s="6"/>
      <c r="Q27" s="6"/>
      <c r="R27" s="10"/>
      <c r="S27" s="10"/>
      <c r="T27" s="10"/>
      <c r="U27" s="10"/>
      <c r="V27" s="10"/>
      <c r="W27" s="10"/>
      <c r="X27" s="10"/>
      <c r="Y27" s="10"/>
      <c r="Z27" s="10"/>
      <c r="AA27" s="10"/>
      <c r="AB27" s="115"/>
      <c r="AC27" s="12"/>
      <c r="AD27" s="12"/>
      <c r="AE27" s="12"/>
    </row>
    <row r="28" spans="1:31" ht="13.5" thickTop="1" x14ac:dyDescent="0.2">
      <c r="A28" s="121"/>
      <c r="B28" s="6"/>
      <c r="C28" s="6"/>
      <c r="D28" s="6"/>
      <c r="E28" s="6"/>
      <c r="F28" s="6"/>
      <c r="G28" s="6"/>
      <c r="H28" s="6"/>
      <c r="I28" s="6"/>
      <c r="J28" s="6"/>
      <c r="K28" s="6"/>
      <c r="L28" s="6"/>
      <c r="M28" s="6"/>
      <c r="N28" s="6"/>
      <c r="O28" s="6"/>
      <c r="P28" s="6"/>
      <c r="Q28" s="6"/>
      <c r="R28" s="12"/>
      <c r="S28" s="12"/>
      <c r="T28" s="12"/>
      <c r="U28" s="12"/>
      <c r="V28" s="12"/>
      <c r="W28" s="12"/>
      <c r="X28" s="12"/>
      <c r="Y28" s="12"/>
      <c r="Z28" s="12"/>
      <c r="AA28" s="12"/>
      <c r="AB28" s="115"/>
      <c r="AC28" s="12"/>
      <c r="AD28" s="12"/>
      <c r="AE28" s="12"/>
    </row>
    <row r="29" spans="1:31" x14ac:dyDescent="0.2">
      <c r="A29" s="121"/>
      <c r="B29" s="6"/>
      <c r="C29" s="6"/>
      <c r="D29" s="6"/>
      <c r="E29" s="6"/>
      <c r="F29" s="6"/>
      <c r="G29" s="6"/>
      <c r="H29" s="6"/>
      <c r="I29" s="6"/>
      <c r="J29" s="6"/>
      <c r="K29" s="6"/>
      <c r="L29" s="6"/>
      <c r="M29" s="6"/>
      <c r="N29" s="6"/>
      <c r="O29" s="6"/>
      <c r="P29" s="6"/>
      <c r="Q29" s="6"/>
      <c r="R29" s="12"/>
      <c r="S29" s="12"/>
      <c r="T29" s="12"/>
      <c r="U29" s="12"/>
      <c r="V29" s="12"/>
      <c r="W29" s="12"/>
      <c r="X29" s="12"/>
      <c r="Y29" s="12"/>
      <c r="Z29" s="12"/>
      <c r="AA29" s="12"/>
      <c r="AB29" s="115"/>
    </row>
    <row r="30" spans="1:31" x14ac:dyDescent="0.2">
      <c r="A30" s="121"/>
      <c r="B30" s="6"/>
      <c r="C30" s="6"/>
      <c r="D30" s="6"/>
      <c r="E30" s="6"/>
      <c r="F30" s="6"/>
      <c r="G30" s="6"/>
      <c r="H30" s="6"/>
      <c r="I30" s="6"/>
      <c r="J30" s="6"/>
      <c r="K30" s="6"/>
      <c r="L30" s="6"/>
      <c r="M30" s="6"/>
      <c r="N30" s="6"/>
      <c r="O30" s="6"/>
      <c r="P30" s="6"/>
      <c r="Q30" s="6"/>
      <c r="R30" s="12"/>
      <c r="S30" s="12"/>
      <c r="T30" s="12"/>
      <c r="U30" s="12"/>
      <c r="V30" s="12"/>
      <c r="W30" s="12"/>
      <c r="X30" s="12"/>
      <c r="Y30" s="12"/>
      <c r="Z30" s="12"/>
      <c r="AA30" s="12"/>
      <c r="AB30" s="115"/>
    </row>
    <row r="31" spans="1:31" x14ac:dyDescent="0.2">
      <c r="A31" s="121"/>
      <c r="B31" s="6"/>
      <c r="C31" s="6"/>
      <c r="D31" s="6"/>
      <c r="E31" s="6"/>
      <c r="F31" s="6"/>
      <c r="G31" s="6"/>
      <c r="H31" s="6"/>
      <c r="I31" s="6"/>
      <c r="J31" s="6"/>
      <c r="K31" s="6"/>
      <c r="L31" s="6"/>
      <c r="M31" s="6"/>
      <c r="N31" s="6"/>
      <c r="O31" s="6"/>
      <c r="P31" s="6"/>
      <c r="Q31" s="6"/>
      <c r="R31" s="12"/>
      <c r="S31" s="12"/>
      <c r="T31" s="12"/>
      <c r="U31" s="12"/>
      <c r="V31" s="12"/>
      <c r="W31" s="12"/>
      <c r="X31" s="12"/>
      <c r="Y31" s="12"/>
      <c r="Z31" s="12"/>
      <c r="AA31" s="12"/>
      <c r="AB31" s="115"/>
    </row>
    <row r="32" spans="1:31" x14ac:dyDescent="0.2">
      <c r="A32" s="121"/>
      <c r="B32" s="6"/>
      <c r="C32" s="6"/>
      <c r="D32" s="6"/>
      <c r="E32" s="6"/>
      <c r="F32" s="6"/>
      <c r="G32" s="6"/>
      <c r="H32" s="6"/>
      <c r="I32" s="6"/>
      <c r="J32" s="6"/>
      <c r="K32" s="6"/>
      <c r="L32" s="6"/>
      <c r="M32" s="6"/>
      <c r="N32" s="6"/>
      <c r="O32" s="6"/>
      <c r="P32" s="6"/>
      <c r="Q32" s="6"/>
      <c r="R32" s="12"/>
      <c r="S32" s="12"/>
      <c r="T32" s="12"/>
      <c r="U32" s="12"/>
      <c r="V32" s="12"/>
      <c r="W32" s="12"/>
      <c r="X32" s="12"/>
      <c r="Y32" s="12"/>
      <c r="Z32" s="12"/>
      <c r="AA32" s="12"/>
      <c r="AB32" s="115"/>
    </row>
    <row r="33" spans="1:31" x14ac:dyDescent="0.2">
      <c r="A33" s="121"/>
      <c r="B33" s="6"/>
      <c r="C33" s="6"/>
      <c r="D33" s="6"/>
      <c r="E33" s="6"/>
      <c r="F33" s="6"/>
      <c r="G33" s="6"/>
      <c r="H33" s="6"/>
      <c r="I33" s="6"/>
      <c r="J33" s="6"/>
      <c r="K33" s="6"/>
      <c r="L33" s="6"/>
      <c r="M33" s="6"/>
      <c r="N33" s="6"/>
      <c r="O33" s="6"/>
      <c r="P33" s="6"/>
      <c r="Q33" s="6"/>
      <c r="R33" s="12"/>
      <c r="S33" s="12"/>
      <c r="T33" s="12"/>
      <c r="U33" s="12"/>
      <c r="V33" s="12"/>
      <c r="W33" s="12"/>
      <c r="X33" s="12"/>
      <c r="Y33" s="12"/>
      <c r="Z33" s="12"/>
      <c r="AA33" s="12"/>
      <c r="AB33" s="115"/>
    </row>
    <row r="34" spans="1:31" x14ac:dyDescent="0.2">
      <c r="A34" s="121"/>
      <c r="B34" s="6"/>
      <c r="C34" s="6"/>
      <c r="D34" s="6"/>
      <c r="E34" s="6"/>
      <c r="F34" s="6"/>
      <c r="G34" s="6"/>
      <c r="H34" s="6"/>
      <c r="I34" s="6"/>
      <c r="J34" s="6"/>
      <c r="K34" s="6"/>
      <c r="L34" s="6"/>
      <c r="M34" s="6"/>
      <c r="N34" s="6"/>
      <c r="O34" s="6"/>
      <c r="P34" s="6"/>
      <c r="Q34" s="6"/>
      <c r="R34" s="12"/>
      <c r="S34" s="12"/>
      <c r="T34" s="12"/>
      <c r="U34" s="12"/>
      <c r="V34" s="12"/>
      <c r="W34" s="12"/>
      <c r="X34" s="12"/>
      <c r="Y34" s="12"/>
      <c r="Z34" s="12"/>
      <c r="AA34" s="12"/>
      <c r="AB34" s="115"/>
    </row>
    <row r="35" spans="1:31" x14ac:dyDescent="0.2">
      <c r="A35" s="121"/>
      <c r="B35" s="6"/>
      <c r="C35" s="6"/>
      <c r="D35" s="6"/>
      <c r="E35" s="6"/>
      <c r="F35" s="6"/>
      <c r="G35" s="6"/>
      <c r="H35" s="6"/>
      <c r="I35" s="6"/>
      <c r="J35" s="6"/>
      <c r="K35" s="6"/>
      <c r="L35" s="6"/>
      <c r="M35" s="6"/>
      <c r="N35" s="6"/>
      <c r="O35" s="6"/>
      <c r="P35" s="6"/>
      <c r="Q35" s="6"/>
      <c r="R35" s="12"/>
      <c r="S35" s="12"/>
      <c r="T35" s="12"/>
      <c r="U35" s="12"/>
      <c r="V35" s="12"/>
      <c r="W35" s="12"/>
      <c r="X35" s="12"/>
      <c r="Y35" s="12"/>
      <c r="Z35" s="12"/>
      <c r="AA35" s="12"/>
      <c r="AB35" s="115"/>
    </row>
    <row r="36" spans="1:31" x14ac:dyDescent="0.2">
      <c r="A36" s="121"/>
      <c r="B36" s="6"/>
      <c r="C36" s="6"/>
      <c r="D36" s="6"/>
      <c r="E36" s="6"/>
      <c r="F36" s="6"/>
      <c r="G36" s="6"/>
      <c r="H36" s="6"/>
      <c r="I36" s="6"/>
      <c r="J36" s="6"/>
      <c r="K36" s="6"/>
      <c r="L36" s="6"/>
      <c r="M36" s="6"/>
      <c r="N36" s="6"/>
      <c r="O36" s="6"/>
      <c r="P36" s="6"/>
      <c r="Q36" s="6"/>
      <c r="R36" s="12"/>
      <c r="S36" s="12"/>
      <c r="T36" s="12"/>
      <c r="U36" s="12"/>
      <c r="V36" s="12"/>
      <c r="W36" s="12"/>
      <c r="X36" s="12"/>
      <c r="Y36" s="12"/>
      <c r="Z36" s="12"/>
      <c r="AA36" s="12"/>
      <c r="AB36" s="115"/>
    </row>
    <row r="37" spans="1:31" x14ac:dyDescent="0.2">
      <c r="A37" s="121"/>
      <c r="B37" s="6"/>
      <c r="C37" s="6"/>
      <c r="D37" s="6"/>
      <c r="E37" s="6"/>
      <c r="F37" s="6"/>
      <c r="G37" s="6"/>
      <c r="H37" s="6"/>
      <c r="I37" s="6"/>
      <c r="J37" s="6"/>
      <c r="K37" s="6"/>
      <c r="L37" s="6"/>
      <c r="M37" s="6"/>
      <c r="N37" s="6"/>
      <c r="O37" s="6"/>
      <c r="P37" s="6"/>
      <c r="Q37" s="6"/>
      <c r="R37" s="12"/>
      <c r="S37" s="12"/>
      <c r="T37" s="12"/>
      <c r="U37" s="12"/>
      <c r="V37" s="12"/>
      <c r="W37" s="12"/>
      <c r="X37" s="12"/>
      <c r="Y37" s="12"/>
      <c r="Z37" s="12"/>
      <c r="AA37" s="12"/>
      <c r="AB37" s="115"/>
    </row>
    <row r="38" spans="1:31" x14ac:dyDescent="0.2">
      <c r="A38" s="121"/>
      <c r="B38" s="6"/>
      <c r="C38" s="6"/>
      <c r="D38" s="6"/>
      <c r="E38" s="6"/>
      <c r="F38" s="6"/>
      <c r="G38" s="6"/>
      <c r="H38" s="6"/>
      <c r="I38" s="6"/>
      <c r="J38" s="6"/>
      <c r="K38" s="6"/>
      <c r="L38" s="6"/>
      <c r="M38" s="6"/>
      <c r="N38" s="6"/>
      <c r="O38" s="6"/>
      <c r="P38" s="6"/>
      <c r="Q38" s="6"/>
      <c r="R38" s="12"/>
      <c r="S38" s="12"/>
      <c r="T38" s="12"/>
      <c r="U38" s="12"/>
      <c r="V38" s="12"/>
      <c r="W38" s="12"/>
      <c r="X38" s="12"/>
      <c r="Y38" s="12"/>
      <c r="Z38" s="12"/>
      <c r="AA38" s="12"/>
      <c r="AB38" s="115"/>
    </row>
    <row r="39" spans="1:31" x14ac:dyDescent="0.2">
      <c r="A39" s="121"/>
      <c r="B39" s="6"/>
      <c r="C39" s="6"/>
      <c r="D39" s="6"/>
      <c r="E39" s="6"/>
      <c r="F39" s="6"/>
      <c r="G39" s="6"/>
      <c r="H39" s="6"/>
      <c r="I39" s="6"/>
      <c r="J39" s="6"/>
      <c r="K39" s="6"/>
      <c r="L39" s="6"/>
      <c r="M39" s="6"/>
      <c r="N39" s="6"/>
      <c r="O39" s="6"/>
      <c r="P39" s="6"/>
      <c r="Q39" s="6"/>
      <c r="R39" s="12"/>
      <c r="S39" s="12"/>
      <c r="T39" s="12"/>
      <c r="U39" s="12"/>
      <c r="V39" s="12"/>
      <c r="W39" s="12"/>
      <c r="X39" s="12"/>
      <c r="Y39" s="12"/>
      <c r="Z39" s="12"/>
      <c r="AA39" s="12"/>
      <c r="AB39" s="115"/>
    </row>
    <row r="40" spans="1:31" x14ac:dyDescent="0.2">
      <c r="A40" s="121"/>
      <c r="B40" s="6"/>
      <c r="C40" s="6"/>
      <c r="D40" s="6"/>
      <c r="E40" s="6"/>
      <c r="F40" s="6"/>
      <c r="G40" s="6"/>
      <c r="H40" s="6"/>
      <c r="I40" s="6"/>
      <c r="J40" s="6"/>
      <c r="K40" s="6"/>
      <c r="L40" s="6"/>
      <c r="M40" s="6"/>
      <c r="N40" s="6"/>
      <c r="O40" s="6"/>
      <c r="P40" s="6"/>
      <c r="Q40" s="6"/>
      <c r="R40" s="12"/>
      <c r="S40" s="12"/>
      <c r="T40" s="12"/>
      <c r="U40" s="12"/>
      <c r="V40" s="12"/>
      <c r="W40" s="12"/>
      <c r="X40" s="12"/>
      <c r="Y40" s="12"/>
      <c r="Z40" s="12"/>
      <c r="AA40" s="12"/>
      <c r="AB40" s="115"/>
    </row>
    <row r="41" spans="1:31" x14ac:dyDescent="0.2">
      <c r="A41" s="123"/>
      <c r="B41" s="124"/>
      <c r="C41" s="124"/>
      <c r="D41" s="124"/>
      <c r="E41" s="124"/>
      <c r="F41" s="124"/>
      <c r="G41" s="124"/>
      <c r="H41" s="124"/>
      <c r="I41" s="124"/>
      <c r="J41" s="124"/>
      <c r="K41" s="124"/>
      <c r="L41" s="124"/>
      <c r="M41" s="124"/>
      <c r="N41" s="124"/>
      <c r="O41" s="124"/>
      <c r="P41" s="124"/>
      <c r="Q41" s="124"/>
      <c r="R41" s="119"/>
      <c r="S41" s="119"/>
      <c r="T41" s="119"/>
      <c r="U41" s="119"/>
      <c r="V41" s="119"/>
      <c r="W41" s="119"/>
      <c r="X41" s="119"/>
      <c r="Y41" s="119"/>
      <c r="Z41" s="119"/>
      <c r="AA41" s="119"/>
      <c r="AB41" s="120"/>
    </row>
    <row r="42" spans="1:31" x14ac:dyDescent="0.2">
      <c r="A42" s="6"/>
      <c r="B42" s="6"/>
      <c r="C42" s="6"/>
      <c r="D42" s="6"/>
      <c r="E42" s="6"/>
      <c r="F42" s="6"/>
      <c r="G42" s="6"/>
      <c r="H42" s="6"/>
      <c r="I42" s="6"/>
      <c r="J42" s="6"/>
      <c r="K42" s="6"/>
      <c r="L42" s="6"/>
      <c r="M42" s="6"/>
      <c r="N42" s="6"/>
      <c r="O42" s="6"/>
      <c r="P42" s="6"/>
      <c r="Q42" s="6"/>
      <c r="R42" s="12"/>
      <c r="S42" s="12"/>
      <c r="T42" s="12"/>
      <c r="U42" s="12"/>
      <c r="V42" s="12"/>
      <c r="W42" s="12"/>
      <c r="X42" s="12"/>
      <c r="Y42" s="12"/>
      <c r="Z42" s="12"/>
      <c r="AA42" s="12"/>
      <c r="AB42" s="12"/>
    </row>
    <row r="43" spans="1:31" x14ac:dyDescent="0.2">
      <c r="A43" s="6"/>
      <c r="B43" s="6"/>
      <c r="C43" s="6"/>
      <c r="D43" s="6"/>
      <c r="E43" s="6"/>
      <c r="F43" s="6"/>
      <c r="G43" s="6"/>
      <c r="H43" s="6"/>
      <c r="I43" s="6"/>
      <c r="J43" s="6"/>
      <c r="K43" s="6"/>
      <c r="L43" s="6"/>
      <c r="M43" s="6"/>
      <c r="N43" s="6"/>
      <c r="O43" s="6"/>
      <c r="P43" s="6"/>
      <c r="Q43" s="6"/>
      <c r="R43" s="12"/>
      <c r="S43" s="12"/>
      <c r="T43" s="12"/>
      <c r="U43" s="12"/>
      <c r="V43" s="12"/>
      <c r="W43" s="12"/>
      <c r="X43" s="12"/>
      <c r="Y43" s="12"/>
      <c r="Z43" s="12"/>
      <c r="AA43" s="12"/>
      <c r="AB43" s="12"/>
    </row>
    <row r="44" spans="1:31" ht="23.25" x14ac:dyDescent="0.2">
      <c r="A44" s="776" t="s">
        <v>81</v>
      </c>
      <c r="B44" s="777"/>
      <c r="C44" s="777"/>
      <c r="D44" s="777"/>
      <c r="E44" s="777"/>
      <c r="F44" s="777"/>
      <c r="G44" s="777"/>
      <c r="H44" s="777"/>
      <c r="I44" s="777"/>
      <c r="J44" s="777"/>
      <c r="K44" s="777"/>
      <c r="L44" s="777"/>
      <c r="M44" s="777"/>
      <c r="N44" s="777"/>
      <c r="O44" s="777"/>
      <c r="P44" s="777"/>
      <c r="Q44" s="777"/>
      <c r="R44" s="777"/>
      <c r="S44" s="777"/>
      <c r="T44" s="777"/>
      <c r="U44" s="777"/>
      <c r="V44" s="777"/>
      <c r="W44" s="777"/>
      <c r="X44" s="777"/>
      <c r="Y44" s="777"/>
      <c r="Z44" s="777"/>
      <c r="AA44" s="777"/>
      <c r="AB44" s="778"/>
      <c r="AC44" s="111"/>
      <c r="AD44" s="111"/>
      <c r="AE44" s="111"/>
    </row>
    <row r="45" spans="1:31" x14ac:dyDescent="0.2">
      <c r="A45" s="121"/>
      <c r="B45" s="113" t="s">
        <v>97</v>
      </c>
      <c r="C45" s="113">
        <v>95</v>
      </c>
      <c r="D45" s="113">
        <v>95</v>
      </c>
      <c r="E45" s="113">
        <v>95</v>
      </c>
      <c r="F45" s="113">
        <v>95</v>
      </c>
      <c r="G45" s="113">
        <v>95</v>
      </c>
      <c r="H45" s="113">
        <v>95</v>
      </c>
      <c r="I45" s="113">
        <v>95</v>
      </c>
      <c r="J45" s="113">
        <v>95</v>
      </c>
      <c r="K45" s="113">
        <v>95</v>
      </c>
      <c r="L45" s="113">
        <v>95</v>
      </c>
      <c r="M45" s="113">
        <v>95</v>
      </c>
      <c r="N45" s="113">
        <v>95</v>
      </c>
      <c r="O45" s="113">
        <v>95</v>
      </c>
      <c r="P45" s="13"/>
      <c r="Q45" s="6"/>
      <c r="R45" s="12"/>
      <c r="S45" s="12"/>
      <c r="T45" s="12"/>
      <c r="U45" s="12"/>
      <c r="V45" s="12"/>
      <c r="W45" s="12"/>
      <c r="X45" s="12"/>
      <c r="Y45" s="12"/>
      <c r="Z45" s="12"/>
      <c r="AA45" s="12"/>
      <c r="AB45" s="115"/>
    </row>
    <row r="46" spans="1:31" x14ac:dyDescent="0.2">
      <c r="A46" s="121"/>
      <c r="B46" s="6"/>
      <c r="C46" s="6"/>
      <c r="D46" s="6"/>
      <c r="E46" s="6"/>
      <c r="F46" s="6"/>
      <c r="G46" s="6"/>
      <c r="H46" s="6"/>
      <c r="I46" s="6"/>
      <c r="J46" s="6"/>
      <c r="K46" s="6"/>
      <c r="L46" s="6"/>
      <c r="M46" s="6"/>
      <c r="N46" s="6"/>
      <c r="O46" s="6"/>
      <c r="P46" s="6"/>
      <c r="Q46" s="6"/>
      <c r="R46" s="12"/>
      <c r="S46" s="12"/>
      <c r="T46" s="12"/>
      <c r="U46" s="12"/>
      <c r="V46" s="12"/>
      <c r="W46" s="12"/>
      <c r="X46" s="12"/>
      <c r="Y46" s="12"/>
      <c r="Z46" s="12"/>
      <c r="AA46" s="12"/>
      <c r="AB46" s="115"/>
    </row>
    <row r="47" spans="1:31" x14ac:dyDescent="0.2">
      <c r="A47" s="121"/>
      <c r="B47" s="6"/>
      <c r="C47" s="6"/>
      <c r="D47" s="6"/>
      <c r="E47" s="6"/>
      <c r="F47" s="6"/>
      <c r="G47" s="6"/>
      <c r="H47" s="6"/>
      <c r="I47" s="6"/>
      <c r="J47" s="6"/>
      <c r="K47" s="6"/>
      <c r="L47" s="6"/>
      <c r="M47" s="6"/>
      <c r="N47" s="6"/>
      <c r="O47" s="6"/>
      <c r="P47" s="6"/>
      <c r="Q47" s="6"/>
      <c r="R47" s="12"/>
      <c r="S47" s="12"/>
      <c r="T47" s="12"/>
      <c r="U47" s="12"/>
      <c r="V47" s="12"/>
      <c r="W47" s="12"/>
      <c r="X47" s="12"/>
      <c r="Y47" s="12"/>
      <c r="Z47" s="12"/>
      <c r="AA47" s="12"/>
      <c r="AB47" s="115"/>
    </row>
    <row r="48" spans="1:31" x14ac:dyDescent="0.2">
      <c r="A48" s="121"/>
      <c r="B48" s="6"/>
      <c r="C48" s="6"/>
      <c r="D48" s="6"/>
      <c r="E48" s="6"/>
      <c r="F48" s="6"/>
      <c r="G48" s="6"/>
      <c r="H48" s="6"/>
      <c r="I48" s="6"/>
      <c r="J48" s="6"/>
      <c r="K48" s="6"/>
      <c r="L48" s="6"/>
      <c r="M48" s="6"/>
      <c r="N48" s="6"/>
      <c r="O48" s="6"/>
      <c r="P48" s="6"/>
      <c r="Q48" s="6"/>
      <c r="R48" s="12"/>
      <c r="S48" s="12"/>
      <c r="T48" s="12"/>
      <c r="U48" s="12"/>
      <c r="V48" s="12"/>
      <c r="W48" s="12"/>
      <c r="X48" s="12"/>
      <c r="Y48" s="12"/>
      <c r="Z48" s="12"/>
      <c r="AA48" s="12"/>
      <c r="AB48" s="115"/>
    </row>
    <row r="49" spans="1:28" x14ac:dyDescent="0.2">
      <c r="A49" s="121"/>
      <c r="B49" s="6"/>
      <c r="C49" s="6"/>
      <c r="D49" s="6"/>
      <c r="E49" s="6"/>
      <c r="F49" s="6"/>
      <c r="G49" s="6"/>
      <c r="H49" s="6"/>
      <c r="I49" s="6"/>
      <c r="J49" s="6"/>
      <c r="K49" s="6"/>
      <c r="L49" s="6"/>
      <c r="M49" s="6"/>
      <c r="N49" s="6"/>
      <c r="O49" s="6"/>
      <c r="P49" s="6"/>
      <c r="Q49" s="6"/>
      <c r="R49" s="12"/>
      <c r="S49" s="12"/>
      <c r="T49" s="12"/>
      <c r="U49" s="12"/>
      <c r="V49" s="12"/>
      <c r="W49" s="12"/>
      <c r="X49" s="12"/>
      <c r="Y49" s="12"/>
      <c r="Z49" s="12"/>
      <c r="AA49" s="12"/>
      <c r="AB49" s="115"/>
    </row>
    <row r="50" spans="1:28" x14ac:dyDescent="0.2">
      <c r="A50" s="121"/>
      <c r="B50" s="6"/>
      <c r="C50" s="6"/>
      <c r="D50" s="6"/>
      <c r="E50" s="6"/>
      <c r="F50" s="6"/>
      <c r="G50" s="6"/>
      <c r="H50" s="6"/>
      <c r="I50" s="6"/>
      <c r="J50" s="6"/>
      <c r="K50" s="6"/>
      <c r="L50" s="6"/>
      <c r="M50" s="6"/>
      <c r="N50" s="6"/>
      <c r="O50" s="6"/>
      <c r="P50" s="6"/>
      <c r="Q50" s="6"/>
      <c r="R50" s="12"/>
      <c r="S50" s="12"/>
      <c r="T50" s="12"/>
      <c r="U50" s="12"/>
      <c r="V50" s="12"/>
      <c r="W50" s="12"/>
      <c r="X50" s="12"/>
      <c r="Y50" s="12"/>
      <c r="Z50" s="12"/>
      <c r="AA50" s="12"/>
      <c r="AB50" s="115"/>
    </row>
    <row r="51" spans="1:28" x14ac:dyDescent="0.2">
      <c r="A51" s="121"/>
      <c r="B51" s="6"/>
      <c r="C51" s="6"/>
      <c r="D51" s="6"/>
      <c r="E51" s="6"/>
      <c r="F51" s="6"/>
      <c r="G51" s="6"/>
      <c r="H51" s="6"/>
      <c r="I51" s="6"/>
      <c r="J51" s="6"/>
      <c r="K51" s="6"/>
      <c r="L51" s="6"/>
      <c r="M51" s="6"/>
      <c r="N51" s="6"/>
      <c r="O51" s="6"/>
      <c r="P51" s="6"/>
      <c r="Q51" s="6"/>
      <c r="R51" s="12"/>
      <c r="S51" s="12"/>
      <c r="T51" s="12"/>
      <c r="U51" s="12"/>
      <c r="V51" s="12"/>
      <c r="W51" s="12"/>
      <c r="X51" s="12"/>
      <c r="Y51" s="12"/>
      <c r="Z51" s="12"/>
      <c r="AA51" s="12"/>
      <c r="AB51" s="115"/>
    </row>
    <row r="52" spans="1:28" x14ac:dyDescent="0.2">
      <c r="A52" s="121"/>
      <c r="B52" s="6"/>
      <c r="C52" s="6"/>
      <c r="D52" s="6"/>
      <c r="E52" s="6"/>
      <c r="F52" s="6"/>
      <c r="G52" s="6"/>
      <c r="H52" s="6"/>
      <c r="I52" s="6"/>
      <c r="J52" s="6"/>
      <c r="K52" s="6"/>
      <c r="L52" s="6"/>
      <c r="M52" s="6"/>
      <c r="N52" s="6"/>
      <c r="O52" s="6"/>
      <c r="P52" s="6"/>
      <c r="Q52" s="6"/>
      <c r="R52" s="12"/>
      <c r="S52" s="12"/>
      <c r="T52" s="12"/>
      <c r="U52" s="12"/>
      <c r="V52" s="12"/>
      <c r="W52" s="12"/>
      <c r="X52" s="12"/>
      <c r="Y52" s="12"/>
      <c r="Z52" s="12"/>
      <c r="AA52" s="12"/>
      <c r="AB52" s="115"/>
    </row>
    <row r="53" spans="1:28" x14ac:dyDescent="0.2">
      <c r="A53" s="121"/>
      <c r="B53" s="6"/>
      <c r="C53" s="6"/>
      <c r="D53" s="6"/>
      <c r="E53" s="6"/>
      <c r="F53" s="6"/>
      <c r="G53" s="6"/>
      <c r="H53" s="6"/>
      <c r="I53" s="6"/>
      <c r="J53" s="6"/>
      <c r="K53" s="6"/>
      <c r="L53" s="6"/>
      <c r="M53" s="6"/>
      <c r="N53" s="6"/>
      <c r="O53" s="6"/>
      <c r="P53" s="6"/>
      <c r="Q53" s="6"/>
      <c r="R53" s="12"/>
      <c r="S53" s="12"/>
      <c r="T53" s="12"/>
      <c r="U53" s="12"/>
      <c r="V53" s="12"/>
      <c r="W53" s="12"/>
      <c r="X53" s="12"/>
      <c r="Y53" s="12"/>
      <c r="Z53" s="12"/>
      <c r="AA53" s="12"/>
      <c r="AB53" s="115"/>
    </row>
    <row r="54" spans="1:28" x14ac:dyDescent="0.2">
      <c r="A54" s="121"/>
      <c r="B54" s="6"/>
      <c r="C54" s="6"/>
      <c r="D54" s="6"/>
      <c r="E54" s="6"/>
      <c r="F54" s="6"/>
      <c r="G54" s="6"/>
      <c r="H54" s="6"/>
      <c r="I54" s="6"/>
      <c r="J54" s="6"/>
      <c r="K54" s="6"/>
      <c r="L54" s="6"/>
      <c r="M54" s="6"/>
      <c r="N54" s="6"/>
      <c r="O54" s="6"/>
      <c r="P54" s="6"/>
      <c r="Q54" s="6"/>
      <c r="R54" s="12"/>
      <c r="S54" s="12"/>
      <c r="T54" s="12"/>
      <c r="U54" s="12"/>
      <c r="V54" s="12"/>
      <c r="W54" s="12"/>
      <c r="X54" s="12"/>
      <c r="Y54" s="12"/>
      <c r="Z54" s="12"/>
      <c r="AA54" s="12"/>
      <c r="AB54" s="115"/>
    </row>
    <row r="55" spans="1:28" x14ac:dyDescent="0.2">
      <c r="A55" s="121"/>
      <c r="B55" s="6"/>
      <c r="C55" s="6"/>
      <c r="D55" s="6"/>
      <c r="E55" s="6"/>
      <c r="F55" s="6"/>
      <c r="G55" s="6"/>
      <c r="H55" s="6"/>
      <c r="I55" s="6"/>
      <c r="J55" s="6"/>
      <c r="K55" s="6"/>
      <c r="L55" s="6"/>
      <c r="M55" s="6"/>
      <c r="N55" s="6"/>
      <c r="O55" s="6"/>
      <c r="P55" s="6"/>
      <c r="Q55" s="6"/>
      <c r="R55" s="12"/>
      <c r="S55" s="12"/>
      <c r="T55" s="12"/>
      <c r="U55" s="12"/>
      <c r="V55" s="12"/>
      <c r="W55" s="12"/>
      <c r="X55" s="12"/>
      <c r="Y55" s="12"/>
      <c r="Z55" s="12"/>
      <c r="AA55" s="12"/>
      <c r="AB55" s="115"/>
    </row>
    <row r="56" spans="1:28" x14ac:dyDescent="0.2">
      <c r="A56" s="121"/>
      <c r="B56" s="6"/>
      <c r="C56" s="6"/>
      <c r="D56" s="6"/>
      <c r="E56" s="6"/>
      <c r="F56" s="6"/>
      <c r="G56" s="6"/>
      <c r="H56" s="6"/>
      <c r="I56" s="6"/>
      <c r="J56" s="6"/>
      <c r="K56" s="6"/>
      <c r="L56" s="6"/>
      <c r="M56" s="6"/>
      <c r="N56" s="6"/>
      <c r="O56" s="6"/>
      <c r="P56" s="6"/>
      <c r="Q56" s="6"/>
      <c r="R56" s="12"/>
      <c r="S56" s="12"/>
      <c r="T56" s="12"/>
      <c r="U56" s="12"/>
      <c r="V56" s="12"/>
      <c r="W56" s="12"/>
      <c r="X56" s="12"/>
      <c r="Y56" s="12"/>
      <c r="Z56" s="12"/>
      <c r="AA56" s="12"/>
      <c r="AB56" s="115"/>
    </row>
    <row r="57" spans="1:28" x14ac:dyDescent="0.2">
      <c r="A57" s="121"/>
      <c r="B57" s="6"/>
      <c r="C57" s="6"/>
      <c r="D57" s="6"/>
      <c r="E57" s="6"/>
      <c r="F57" s="6"/>
      <c r="G57" s="6"/>
      <c r="H57" s="6"/>
      <c r="I57" s="6"/>
      <c r="J57" s="6"/>
      <c r="K57" s="6"/>
      <c r="L57" s="6"/>
      <c r="M57" s="6"/>
      <c r="N57" s="6"/>
      <c r="O57" s="6"/>
      <c r="P57" s="6"/>
      <c r="Q57" s="6"/>
      <c r="R57" s="12"/>
      <c r="S57" s="12"/>
      <c r="T57" s="12"/>
      <c r="U57" s="12"/>
      <c r="V57" s="12"/>
      <c r="W57" s="12"/>
      <c r="X57" s="12"/>
      <c r="Y57" s="12"/>
      <c r="Z57" s="12"/>
      <c r="AA57" s="12"/>
      <c r="AB57" s="115"/>
    </row>
    <row r="58" spans="1:28" x14ac:dyDescent="0.2">
      <c r="A58" s="121"/>
      <c r="B58" s="6"/>
      <c r="C58" s="6"/>
      <c r="D58" s="6"/>
      <c r="E58" s="6"/>
      <c r="F58" s="6"/>
      <c r="G58" s="6"/>
      <c r="H58" s="6"/>
      <c r="I58" s="6"/>
      <c r="J58" s="6"/>
      <c r="K58" s="6"/>
      <c r="L58" s="6"/>
      <c r="M58" s="6"/>
      <c r="N58" s="6"/>
      <c r="O58" s="6"/>
      <c r="P58" s="6"/>
      <c r="Q58" s="6"/>
      <c r="R58" s="12"/>
      <c r="S58" s="12"/>
      <c r="T58" s="12"/>
      <c r="U58" s="12"/>
      <c r="V58" s="12"/>
      <c r="W58" s="12"/>
      <c r="X58" s="12"/>
      <c r="Y58" s="12"/>
      <c r="Z58" s="12"/>
      <c r="AA58" s="12"/>
      <c r="AB58" s="115"/>
    </row>
    <row r="59" spans="1:28" x14ac:dyDescent="0.2">
      <c r="A59" s="121"/>
      <c r="B59" s="6"/>
      <c r="C59" s="6"/>
      <c r="D59" s="6"/>
      <c r="E59" s="6"/>
      <c r="F59" s="6"/>
      <c r="G59" s="6"/>
      <c r="H59" s="6"/>
      <c r="I59" s="6"/>
      <c r="J59" s="6"/>
      <c r="K59" s="6"/>
      <c r="L59" s="6"/>
      <c r="M59" s="6"/>
      <c r="N59" s="6"/>
      <c r="O59" s="6"/>
      <c r="P59" s="6"/>
      <c r="Q59" s="6"/>
      <c r="R59" s="12"/>
      <c r="S59" s="12"/>
      <c r="T59" s="12"/>
      <c r="U59" s="12"/>
      <c r="V59" s="12"/>
      <c r="W59" s="12"/>
      <c r="X59" s="12"/>
      <c r="Y59" s="12"/>
      <c r="Z59" s="12"/>
      <c r="AA59" s="12"/>
      <c r="AB59" s="115"/>
    </row>
    <row r="60" spans="1:28" x14ac:dyDescent="0.2">
      <c r="A60" s="121"/>
      <c r="B60" s="6"/>
      <c r="C60" s="6"/>
      <c r="D60" s="6"/>
      <c r="E60" s="6"/>
      <c r="F60" s="6"/>
      <c r="G60" s="6"/>
      <c r="H60" s="6"/>
      <c r="I60" s="6"/>
      <c r="J60" s="6"/>
      <c r="K60" s="6"/>
      <c r="L60" s="6"/>
      <c r="M60" s="6"/>
      <c r="N60" s="6"/>
      <c r="O60" s="6"/>
      <c r="P60" s="6"/>
      <c r="Q60" s="6"/>
      <c r="R60" s="12"/>
      <c r="S60" s="12"/>
      <c r="T60" s="12"/>
      <c r="U60" s="12"/>
      <c r="V60" s="12"/>
      <c r="W60" s="12"/>
      <c r="X60" s="12"/>
      <c r="Y60" s="12"/>
      <c r="Z60" s="12"/>
      <c r="AA60" s="12"/>
      <c r="AB60" s="115"/>
    </row>
    <row r="61" spans="1:28" x14ac:dyDescent="0.2">
      <c r="A61" s="121"/>
      <c r="B61" s="6"/>
      <c r="C61" s="6"/>
      <c r="D61" s="6"/>
      <c r="E61" s="6"/>
      <c r="F61" s="6"/>
      <c r="G61" s="6"/>
      <c r="H61" s="6"/>
      <c r="I61" s="6"/>
      <c r="J61" s="6"/>
      <c r="K61" s="6"/>
      <c r="L61" s="6"/>
      <c r="M61" s="6"/>
      <c r="N61" s="6"/>
      <c r="O61" s="6"/>
      <c r="P61" s="6"/>
      <c r="Q61" s="6"/>
      <c r="R61" s="12"/>
      <c r="S61" s="12"/>
      <c r="T61" s="12"/>
      <c r="U61" s="12"/>
      <c r="V61" s="12"/>
      <c r="W61" s="12"/>
      <c r="X61" s="12"/>
      <c r="Y61" s="12"/>
      <c r="Z61" s="12"/>
      <c r="AA61" s="12"/>
      <c r="AB61" s="115"/>
    </row>
    <row r="62" spans="1:28" x14ac:dyDescent="0.2">
      <c r="A62" s="121"/>
      <c r="B62" s="6"/>
      <c r="C62" s="6"/>
      <c r="D62" s="6"/>
      <c r="E62" s="6"/>
      <c r="F62" s="6"/>
      <c r="G62" s="6"/>
      <c r="H62" s="6"/>
      <c r="I62" s="6"/>
      <c r="J62" s="6"/>
      <c r="K62" s="6"/>
      <c r="L62" s="6"/>
      <c r="M62" s="6"/>
      <c r="N62" s="6"/>
      <c r="O62" s="6"/>
      <c r="P62" s="6"/>
      <c r="Q62" s="6"/>
      <c r="R62" s="12"/>
      <c r="S62" s="12"/>
      <c r="T62" s="12"/>
      <c r="U62" s="12"/>
      <c r="V62" s="12"/>
      <c r="W62" s="12"/>
      <c r="X62" s="12"/>
      <c r="Y62" s="12"/>
      <c r="Z62" s="12"/>
      <c r="AA62" s="12"/>
      <c r="AB62" s="115"/>
    </row>
    <row r="63" spans="1:28" x14ac:dyDescent="0.2">
      <c r="A63" s="121"/>
      <c r="B63" s="6"/>
      <c r="C63" s="6"/>
      <c r="D63" s="6"/>
      <c r="E63" s="6"/>
      <c r="F63" s="6"/>
      <c r="G63" s="6"/>
      <c r="H63" s="6"/>
      <c r="I63" s="6"/>
      <c r="J63" s="6"/>
      <c r="K63" s="6"/>
      <c r="L63" s="6"/>
      <c r="M63" s="6"/>
      <c r="N63" s="6"/>
      <c r="O63" s="6"/>
      <c r="P63" s="6"/>
      <c r="Q63" s="6"/>
      <c r="R63" s="12"/>
      <c r="S63" s="12"/>
      <c r="T63" s="12"/>
      <c r="U63" s="12"/>
      <c r="V63" s="12"/>
      <c r="W63" s="12"/>
      <c r="X63" s="12"/>
      <c r="Y63" s="12"/>
      <c r="Z63" s="12"/>
      <c r="AA63" s="12"/>
      <c r="AB63" s="115"/>
    </row>
    <row r="64" spans="1:28" x14ac:dyDescent="0.2">
      <c r="A64" s="121"/>
      <c r="B64" s="6"/>
      <c r="C64" s="6"/>
      <c r="D64" s="6"/>
      <c r="E64" s="6"/>
      <c r="F64" s="6"/>
      <c r="G64" s="6"/>
      <c r="H64" s="6"/>
      <c r="I64" s="6"/>
      <c r="J64" s="6"/>
      <c r="K64" s="6"/>
      <c r="L64" s="6"/>
      <c r="M64" s="6"/>
      <c r="N64" s="6"/>
      <c r="O64" s="6"/>
      <c r="P64" s="6"/>
      <c r="Q64" s="6"/>
      <c r="R64" s="12"/>
      <c r="S64" s="12"/>
      <c r="T64" s="12"/>
      <c r="U64" s="12"/>
      <c r="V64" s="12"/>
      <c r="W64" s="12"/>
      <c r="X64" s="12"/>
      <c r="Y64" s="12"/>
      <c r="Z64" s="12"/>
      <c r="AA64" s="12"/>
      <c r="AB64" s="115"/>
    </row>
    <row r="65" spans="1:31" x14ac:dyDescent="0.2">
      <c r="A65" s="123"/>
      <c r="B65" s="124"/>
      <c r="C65" s="124"/>
      <c r="D65" s="124"/>
      <c r="E65" s="124"/>
      <c r="F65" s="124"/>
      <c r="G65" s="124"/>
      <c r="H65" s="124"/>
      <c r="I65" s="124"/>
      <c r="J65" s="124"/>
      <c r="K65" s="124"/>
      <c r="L65" s="124"/>
      <c r="M65" s="124"/>
      <c r="N65" s="124"/>
      <c r="O65" s="124"/>
      <c r="P65" s="124"/>
      <c r="Q65" s="124"/>
      <c r="R65" s="119"/>
      <c r="S65" s="119"/>
      <c r="T65" s="119"/>
      <c r="U65" s="119"/>
      <c r="V65" s="119"/>
      <c r="W65" s="119"/>
      <c r="X65" s="119"/>
      <c r="Y65" s="119"/>
      <c r="Z65" s="119"/>
      <c r="AA65" s="119"/>
      <c r="AB65" s="120"/>
    </row>
    <row r="66" spans="1:31" x14ac:dyDescent="0.2">
      <c r="A66" s="6"/>
      <c r="B66" s="6"/>
      <c r="C66" s="6"/>
      <c r="D66" s="6"/>
      <c r="E66" s="6"/>
      <c r="F66" s="6"/>
      <c r="G66" s="6"/>
      <c r="H66" s="6"/>
      <c r="I66" s="6"/>
      <c r="J66" s="6"/>
      <c r="K66" s="6"/>
      <c r="L66" s="6"/>
      <c r="M66" s="6"/>
      <c r="N66" s="6"/>
      <c r="O66" s="6"/>
      <c r="P66" s="6"/>
      <c r="Q66" s="6"/>
    </row>
    <row r="67" spans="1:31" x14ac:dyDescent="0.2">
      <c r="A67" s="6"/>
      <c r="B67" s="6"/>
      <c r="C67" s="6"/>
      <c r="D67" s="6"/>
      <c r="E67" s="6"/>
      <c r="F67" s="6"/>
      <c r="G67" s="6"/>
      <c r="H67" s="6"/>
      <c r="I67" s="6"/>
      <c r="J67" s="6"/>
      <c r="K67" s="6"/>
      <c r="L67" s="6"/>
      <c r="M67" s="6"/>
      <c r="N67" s="6"/>
      <c r="O67" s="6"/>
      <c r="P67" s="6"/>
      <c r="Q67" s="6"/>
    </row>
    <row r="68" spans="1:31" ht="23.25" x14ac:dyDescent="0.2">
      <c r="A68" s="776" t="s">
        <v>36</v>
      </c>
      <c r="B68" s="777"/>
      <c r="C68" s="777"/>
      <c r="D68" s="777"/>
      <c r="E68" s="777"/>
      <c r="F68" s="777"/>
      <c r="G68" s="777"/>
      <c r="H68" s="777"/>
      <c r="I68" s="777"/>
      <c r="J68" s="777"/>
      <c r="K68" s="777"/>
      <c r="L68" s="777"/>
      <c r="M68" s="777"/>
      <c r="N68" s="777"/>
      <c r="O68" s="777"/>
      <c r="P68" s="777"/>
      <c r="Q68" s="777"/>
      <c r="R68" s="777"/>
      <c r="S68" s="777"/>
      <c r="T68" s="777"/>
      <c r="U68" s="777"/>
      <c r="V68" s="777"/>
      <c r="W68" s="777"/>
      <c r="X68" s="777"/>
      <c r="Y68" s="777"/>
      <c r="Z68" s="777"/>
      <c r="AA68" s="777"/>
      <c r="AB68" s="778"/>
      <c r="AC68" s="111"/>
      <c r="AD68" s="111"/>
      <c r="AE68" s="111"/>
    </row>
    <row r="69" spans="1:31" x14ac:dyDescent="0.2">
      <c r="A69" s="132"/>
      <c r="B69" s="1"/>
      <c r="C69" s="1"/>
      <c r="D69" s="1"/>
      <c r="E69" s="1"/>
      <c r="F69" s="1"/>
      <c r="G69" s="1"/>
      <c r="H69" s="1"/>
      <c r="I69" s="1"/>
      <c r="J69" s="1"/>
      <c r="K69" s="1"/>
      <c r="L69" s="1"/>
      <c r="M69" s="1"/>
      <c r="N69" s="1"/>
      <c r="O69" s="1"/>
      <c r="P69" s="1"/>
      <c r="Q69" s="1"/>
      <c r="R69" s="12"/>
      <c r="S69" s="12"/>
      <c r="T69" s="12"/>
      <c r="U69" s="12"/>
      <c r="V69" s="12"/>
      <c r="W69" s="12"/>
      <c r="X69" s="12"/>
      <c r="Y69" s="12"/>
      <c r="Z69" s="12"/>
      <c r="AA69" s="12"/>
      <c r="AB69" s="115"/>
    </row>
    <row r="70" spans="1:31" x14ac:dyDescent="0.2">
      <c r="A70" s="132"/>
      <c r="B70" s="1"/>
      <c r="C70" s="1"/>
      <c r="D70" s="1"/>
      <c r="E70" s="1"/>
      <c r="F70" s="1"/>
      <c r="G70" s="1"/>
      <c r="H70" s="1"/>
      <c r="I70" s="1"/>
      <c r="J70" s="1"/>
      <c r="K70" s="1"/>
      <c r="L70" s="1"/>
      <c r="M70" s="1"/>
      <c r="N70" s="1"/>
      <c r="O70" s="1"/>
      <c r="P70" s="1"/>
      <c r="Q70" s="1"/>
      <c r="R70" s="10"/>
      <c r="S70" s="10"/>
      <c r="T70" s="10"/>
      <c r="U70" s="10"/>
      <c r="V70" s="12"/>
      <c r="W70" s="12"/>
      <c r="X70" s="12"/>
      <c r="Y70" s="12"/>
      <c r="Z70" s="12"/>
      <c r="AA70" s="12"/>
      <c r="AB70" s="115"/>
    </row>
    <row r="71" spans="1:31" x14ac:dyDescent="0.2">
      <c r="A71" s="132"/>
      <c r="B71" s="1"/>
      <c r="C71" s="1"/>
      <c r="D71" s="1"/>
      <c r="E71" s="1"/>
      <c r="F71" s="1"/>
      <c r="G71" s="1"/>
      <c r="H71" s="1"/>
      <c r="I71" s="1"/>
      <c r="J71" s="1"/>
      <c r="K71" s="1"/>
      <c r="L71" s="1"/>
      <c r="M71" s="1"/>
      <c r="N71" s="1"/>
      <c r="O71" s="1"/>
      <c r="P71" s="1"/>
      <c r="Q71" s="1"/>
      <c r="R71" s="10"/>
      <c r="S71" s="10"/>
      <c r="T71" s="10"/>
      <c r="U71" s="10"/>
      <c r="V71" s="12"/>
      <c r="W71" s="12"/>
      <c r="X71" s="12"/>
      <c r="Y71" s="12"/>
      <c r="Z71" s="12"/>
      <c r="AA71" s="12"/>
      <c r="AB71" s="115"/>
    </row>
    <row r="72" spans="1:31" x14ac:dyDescent="0.2">
      <c r="A72" s="132"/>
      <c r="B72" s="1"/>
      <c r="C72" s="1"/>
      <c r="D72" s="1"/>
      <c r="E72" s="1"/>
      <c r="F72" s="1"/>
      <c r="G72" s="1"/>
      <c r="H72" s="1"/>
      <c r="I72" s="1"/>
      <c r="J72" s="1"/>
      <c r="K72" s="1"/>
      <c r="L72" s="1"/>
      <c r="M72" s="1"/>
      <c r="N72" s="1"/>
      <c r="O72" s="1"/>
      <c r="P72" s="1"/>
      <c r="Q72" s="1"/>
      <c r="R72" s="10"/>
      <c r="S72" s="10"/>
      <c r="T72" s="10"/>
      <c r="U72" s="10"/>
      <c r="V72" s="12"/>
      <c r="W72" s="12"/>
      <c r="X72" s="12"/>
      <c r="Y72" s="12"/>
      <c r="Z72" s="12"/>
      <c r="AA72" s="12"/>
      <c r="AB72" s="115"/>
    </row>
    <row r="73" spans="1:31" x14ac:dyDescent="0.2">
      <c r="A73" s="132"/>
      <c r="B73" s="1"/>
      <c r="C73" s="1"/>
      <c r="D73" s="1"/>
      <c r="E73" s="1"/>
      <c r="F73" s="1"/>
      <c r="G73" s="1"/>
      <c r="H73" s="1"/>
      <c r="I73" s="1"/>
      <c r="J73" s="1"/>
      <c r="K73" s="1"/>
      <c r="L73" s="1"/>
      <c r="M73" s="1"/>
      <c r="N73" s="1"/>
      <c r="O73" s="1"/>
      <c r="P73" s="1"/>
      <c r="Q73" s="1"/>
      <c r="R73" s="10"/>
      <c r="S73" s="10"/>
      <c r="T73" s="10"/>
      <c r="U73" s="10"/>
      <c r="V73" s="12"/>
      <c r="W73" s="12"/>
      <c r="X73" s="12"/>
      <c r="Y73" s="12"/>
      <c r="Z73" s="12"/>
      <c r="AA73" s="12"/>
      <c r="AB73" s="115"/>
    </row>
    <row r="74" spans="1:31" x14ac:dyDescent="0.2">
      <c r="A74" s="132"/>
      <c r="B74" s="1"/>
      <c r="C74" s="1"/>
      <c r="D74" s="1"/>
      <c r="E74" s="1"/>
      <c r="F74" s="1"/>
      <c r="G74" s="1"/>
      <c r="H74" s="1"/>
      <c r="I74" s="1"/>
      <c r="J74" s="1"/>
      <c r="K74" s="1"/>
      <c r="L74" s="1"/>
      <c r="M74" s="1"/>
      <c r="N74" s="1"/>
      <c r="O74" s="1"/>
      <c r="P74" s="1"/>
      <c r="Q74" s="1"/>
      <c r="R74" s="6"/>
      <c r="S74" s="10"/>
      <c r="T74" s="10"/>
      <c r="U74" s="10"/>
      <c r="V74" s="10"/>
      <c r="W74" s="10"/>
      <c r="X74" s="12"/>
      <c r="Y74" s="12"/>
      <c r="Z74" s="12"/>
      <c r="AA74" s="12"/>
      <c r="AB74" s="115"/>
    </row>
    <row r="75" spans="1:31" x14ac:dyDescent="0.2">
      <c r="A75" s="132"/>
      <c r="B75" s="1"/>
      <c r="C75" s="1"/>
      <c r="D75" s="1"/>
      <c r="E75" s="1"/>
      <c r="F75" s="1"/>
      <c r="G75" s="1"/>
      <c r="H75" s="1"/>
      <c r="I75" s="1"/>
      <c r="J75" s="1"/>
      <c r="K75" s="1"/>
      <c r="L75" s="1"/>
      <c r="M75" s="1"/>
      <c r="N75" s="1"/>
      <c r="O75" s="1"/>
      <c r="P75" s="1"/>
      <c r="Q75" s="1"/>
      <c r="R75" s="12"/>
      <c r="S75" s="12"/>
      <c r="T75" s="12"/>
      <c r="U75" s="12"/>
      <c r="V75" s="12"/>
      <c r="W75" s="12"/>
      <c r="X75" s="12"/>
      <c r="Y75" s="12"/>
      <c r="Z75" s="12"/>
      <c r="AA75" s="12"/>
      <c r="AB75" s="115"/>
    </row>
    <row r="76" spans="1:31" x14ac:dyDescent="0.2">
      <c r="A76" s="132"/>
      <c r="B76" s="1"/>
      <c r="C76" s="1"/>
      <c r="D76" s="1"/>
      <c r="E76" s="1"/>
      <c r="F76" s="1"/>
      <c r="G76" s="1"/>
      <c r="H76" s="1"/>
      <c r="I76" s="1"/>
      <c r="J76" s="1"/>
      <c r="K76" s="1"/>
      <c r="L76" s="1"/>
      <c r="M76" s="1"/>
      <c r="N76" s="1"/>
      <c r="O76" s="1"/>
      <c r="P76" s="1"/>
      <c r="Q76" s="1"/>
      <c r="R76" s="12"/>
      <c r="S76" s="12"/>
      <c r="T76" s="12"/>
      <c r="U76" s="12"/>
      <c r="V76" s="12"/>
      <c r="W76" s="12"/>
      <c r="X76" s="12"/>
      <c r="Y76" s="12"/>
      <c r="Z76" s="12"/>
      <c r="AA76" s="12"/>
      <c r="AB76" s="115"/>
    </row>
    <row r="77" spans="1:31" x14ac:dyDescent="0.2">
      <c r="A77" s="132"/>
      <c r="B77" s="1"/>
      <c r="C77" s="1"/>
      <c r="D77" s="1"/>
      <c r="E77" s="1"/>
      <c r="F77" s="1"/>
      <c r="G77" s="1"/>
      <c r="H77" s="1"/>
      <c r="I77" s="1"/>
      <c r="J77" s="1"/>
      <c r="K77" s="1"/>
      <c r="L77" s="1"/>
      <c r="M77" s="1"/>
      <c r="N77" s="1"/>
      <c r="O77" s="1"/>
      <c r="P77" s="1"/>
      <c r="Q77" s="1"/>
      <c r="R77" s="12"/>
      <c r="S77" s="12"/>
      <c r="T77" s="12"/>
      <c r="U77" s="12"/>
      <c r="V77" s="12"/>
      <c r="W77" s="12"/>
      <c r="X77" s="12"/>
      <c r="Y77" s="12"/>
      <c r="Z77" s="12"/>
      <c r="AA77" s="12"/>
      <c r="AB77" s="115"/>
    </row>
    <row r="78" spans="1:31" x14ac:dyDescent="0.2">
      <c r="A78" s="121"/>
      <c r="B78" s="6"/>
      <c r="C78" s="6"/>
      <c r="D78" s="6"/>
      <c r="E78" s="6"/>
      <c r="F78" s="6"/>
      <c r="G78" s="6"/>
      <c r="H78" s="6"/>
      <c r="I78" s="6"/>
      <c r="J78" s="6"/>
      <c r="K78" s="6"/>
      <c r="L78" s="6"/>
      <c r="M78" s="6"/>
      <c r="N78" s="6"/>
      <c r="O78" s="6"/>
      <c r="P78" s="6"/>
      <c r="Q78" s="12"/>
      <c r="R78" s="12"/>
      <c r="S78" s="12"/>
      <c r="T78" s="12"/>
      <c r="U78" s="12"/>
      <c r="V78" s="12"/>
      <c r="W78" s="12"/>
      <c r="X78" s="12"/>
      <c r="Y78" s="12"/>
      <c r="Z78" s="12"/>
      <c r="AA78" s="12"/>
      <c r="AB78" s="115"/>
    </row>
    <row r="79" spans="1:31" x14ac:dyDescent="0.2">
      <c r="A79" s="121"/>
      <c r="B79" s="6"/>
      <c r="C79" s="6"/>
      <c r="D79" s="6"/>
      <c r="E79" s="6"/>
      <c r="F79" s="6"/>
      <c r="G79" s="6"/>
      <c r="H79" s="6"/>
      <c r="I79" s="6"/>
      <c r="J79" s="6"/>
      <c r="K79" s="6"/>
      <c r="L79" s="6"/>
      <c r="M79" s="6"/>
      <c r="N79" s="6"/>
      <c r="O79" s="6"/>
      <c r="P79" s="6"/>
      <c r="Q79" s="12"/>
      <c r="R79" s="12"/>
      <c r="S79" s="12"/>
      <c r="T79" s="12"/>
      <c r="U79" s="12"/>
      <c r="V79" s="12"/>
      <c r="W79" s="12"/>
      <c r="X79" s="12"/>
      <c r="Y79" s="12"/>
      <c r="Z79" s="12"/>
      <c r="AA79" s="12"/>
      <c r="AB79" s="115"/>
    </row>
    <row r="80" spans="1:31" x14ac:dyDescent="0.2">
      <c r="A80" s="121"/>
      <c r="B80" s="6"/>
      <c r="C80" s="6"/>
      <c r="D80" s="6"/>
      <c r="E80" s="6"/>
      <c r="F80" s="6"/>
      <c r="G80" s="6"/>
      <c r="H80" s="6"/>
      <c r="I80" s="6"/>
      <c r="J80" s="6"/>
      <c r="K80" s="6"/>
      <c r="L80" s="6"/>
      <c r="M80" s="6"/>
      <c r="N80" s="6"/>
      <c r="O80" s="6"/>
      <c r="P80" s="6"/>
      <c r="Q80" s="12"/>
      <c r="R80" s="12"/>
      <c r="S80" s="12"/>
      <c r="T80" s="12"/>
      <c r="U80" s="12"/>
      <c r="V80" s="12"/>
      <c r="W80" s="12"/>
      <c r="X80" s="12"/>
      <c r="Y80" s="12"/>
      <c r="Z80" s="12"/>
      <c r="AA80" s="12"/>
      <c r="AB80" s="115"/>
    </row>
    <row r="81" spans="1:31" x14ac:dyDescent="0.2">
      <c r="A81" s="121"/>
      <c r="B81" s="6"/>
      <c r="C81" s="6"/>
      <c r="D81" s="6"/>
      <c r="E81" s="6"/>
      <c r="F81" s="6"/>
      <c r="G81" s="6"/>
      <c r="H81" s="6"/>
      <c r="I81" s="6"/>
      <c r="J81" s="6"/>
      <c r="K81" s="6"/>
      <c r="L81" s="6"/>
      <c r="M81" s="6"/>
      <c r="N81" s="6"/>
      <c r="O81" s="6"/>
      <c r="P81" s="6"/>
      <c r="Q81" s="12"/>
      <c r="R81" s="12"/>
      <c r="S81" s="12"/>
      <c r="T81" s="12"/>
      <c r="U81" s="12"/>
      <c r="V81" s="12"/>
      <c r="W81" s="12"/>
      <c r="X81" s="12"/>
      <c r="Y81" s="12"/>
      <c r="Z81" s="12"/>
      <c r="AA81" s="12"/>
      <c r="AB81" s="115"/>
    </row>
    <row r="82" spans="1:31" x14ac:dyDescent="0.2">
      <c r="A82" s="121"/>
      <c r="B82" s="6"/>
      <c r="C82" s="6"/>
      <c r="D82" s="6"/>
      <c r="E82" s="6"/>
      <c r="F82" s="6"/>
      <c r="G82" s="6"/>
      <c r="H82" s="6"/>
      <c r="I82" s="6"/>
      <c r="J82" s="6"/>
      <c r="K82" s="6"/>
      <c r="L82" s="6"/>
      <c r="M82" s="6"/>
      <c r="N82" s="6"/>
      <c r="O82" s="6"/>
      <c r="P82" s="6"/>
      <c r="Q82" s="12"/>
      <c r="R82" s="12"/>
      <c r="S82" s="12"/>
      <c r="T82" s="12"/>
      <c r="U82" s="12"/>
      <c r="V82" s="12"/>
      <c r="W82" s="12"/>
      <c r="X82" s="12"/>
      <c r="Y82" s="12"/>
      <c r="Z82" s="12"/>
      <c r="AA82" s="12"/>
      <c r="AB82" s="115"/>
    </row>
    <row r="83" spans="1:31" x14ac:dyDescent="0.2">
      <c r="A83" s="121"/>
      <c r="B83" s="6"/>
      <c r="C83" s="6"/>
      <c r="D83" s="6"/>
      <c r="E83" s="6"/>
      <c r="F83" s="6"/>
      <c r="G83" s="6"/>
      <c r="H83" s="6"/>
      <c r="I83" s="6"/>
      <c r="J83" s="6"/>
      <c r="K83" s="6"/>
      <c r="L83" s="6"/>
      <c r="M83" s="6"/>
      <c r="N83" s="6"/>
      <c r="O83" s="6"/>
      <c r="P83" s="6"/>
      <c r="Q83" s="12"/>
      <c r="R83" s="12"/>
      <c r="S83" s="12"/>
      <c r="T83" s="12"/>
      <c r="U83" s="12"/>
      <c r="V83" s="12"/>
      <c r="W83" s="12"/>
      <c r="X83" s="12"/>
      <c r="Y83" s="12"/>
      <c r="Z83" s="12"/>
      <c r="AA83" s="12"/>
      <c r="AB83" s="115"/>
    </row>
    <row r="84" spans="1:31" x14ac:dyDescent="0.2">
      <c r="A84" s="121"/>
      <c r="B84" s="6"/>
      <c r="C84" s="6"/>
      <c r="D84" s="6"/>
      <c r="E84" s="6"/>
      <c r="F84" s="6"/>
      <c r="G84" s="6"/>
      <c r="H84" s="6"/>
      <c r="I84" s="6"/>
      <c r="J84" s="6"/>
      <c r="K84" s="6"/>
      <c r="L84" s="6"/>
      <c r="M84" s="6"/>
      <c r="N84" s="6"/>
      <c r="O84" s="6"/>
      <c r="P84" s="6"/>
      <c r="Q84" s="12"/>
      <c r="R84" s="12"/>
      <c r="S84" s="12"/>
      <c r="T84" s="12"/>
      <c r="U84" s="12"/>
      <c r="V84" s="12"/>
      <c r="W84" s="12"/>
      <c r="X84" s="12"/>
      <c r="Y84" s="12"/>
      <c r="Z84" s="12"/>
      <c r="AA84" s="12"/>
      <c r="AB84" s="115"/>
    </row>
    <row r="85" spans="1:31" x14ac:dyDescent="0.2">
      <c r="A85" s="121"/>
      <c r="B85" s="6"/>
      <c r="C85" s="6"/>
      <c r="D85" s="6"/>
      <c r="E85" s="6"/>
      <c r="F85" s="6"/>
      <c r="G85" s="6"/>
      <c r="H85" s="6"/>
      <c r="I85" s="6"/>
      <c r="J85" s="6"/>
      <c r="K85" s="6"/>
      <c r="L85" s="6"/>
      <c r="M85" s="6"/>
      <c r="N85" s="6"/>
      <c r="O85" s="6"/>
      <c r="P85" s="6"/>
      <c r="Q85" s="12"/>
      <c r="R85" s="12"/>
      <c r="S85" s="12"/>
      <c r="T85" s="12"/>
      <c r="U85" s="12"/>
      <c r="V85" s="12"/>
      <c r="W85" s="12"/>
      <c r="X85" s="12"/>
      <c r="Y85" s="12"/>
      <c r="Z85" s="12"/>
      <c r="AA85" s="12"/>
      <c r="AB85" s="115"/>
    </row>
    <row r="86" spans="1:31" x14ac:dyDescent="0.2">
      <c r="A86" s="121"/>
      <c r="B86" s="6"/>
      <c r="C86" s="6"/>
      <c r="D86" s="6"/>
      <c r="E86" s="6"/>
      <c r="F86" s="6"/>
      <c r="G86" s="6"/>
      <c r="H86" s="6"/>
      <c r="I86" s="6"/>
      <c r="J86" s="6"/>
      <c r="K86" s="6"/>
      <c r="L86" s="6"/>
      <c r="M86" s="6"/>
      <c r="N86" s="6"/>
      <c r="O86" s="6"/>
      <c r="P86" s="6"/>
      <c r="Q86" s="12"/>
      <c r="R86" s="12"/>
      <c r="S86" s="12"/>
      <c r="T86" s="12"/>
      <c r="U86" s="12"/>
      <c r="V86" s="12"/>
      <c r="W86" s="12"/>
      <c r="X86" s="12"/>
      <c r="Y86" s="12"/>
      <c r="Z86" s="12"/>
      <c r="AA86" s="12"/>
      <c r="AB86" s="115"/>
    </row>
    <row r="87" spans="1:31" x14ac:dyDescent="0.2">
      <c r="A87" s="121"/>
      <c r="B87" s="6"/>
      <c r="C87" s="6"/>
      <c r="D87" s="6"/>
      <c r="E87" s="6"/>
      <c r="F87" s="6"/>
      <c r="G87" s="6"/>
      <c r="H87" s="6"/>
      <c r="I87" s="6"/>
      <c r="J87" s="6"/>
      <c r="K87" s="6"/>
      <c r="L87" s="6"/>
      <c r="M87" s="6"/>
      <c r="N87" s="6"/>
      <c r="O87" s="6"/>
      <c r="P87" s="6"/>
      <c r="Q87" s="12"/>
      <c r="R87" s="12"/>
      <c r="S87" s="12"/>
      <c r="T87" s="12"/>
      <c r="U87" s="12"/>
      <c r="V87" s="12"/>
      <c r="W87" s="12"/>
      <c r="X87" s="12"/>
      <c r="Y87" s="12"/>
      <c r="Z87" s="12"/>
      <c r="AA87" s="12"/>
      <c r="AB87" s="115"/>
    </row>
    <row r="88" spans="1:31" x14ac:dyDescent="0.2">
      <c r="A88" s="121"/>
      <c r="B88" s="6"/>
      <c r="C88" s="6"/>
      <c r="D88" s="6"/>
      <c r="E88" s="6"/>
      <c r="F88" s="6"/>
      <c r="G88" s="6"/>
      <c r="H88" s="6"/>
      <c r="I88" s="6"/>
      <c r="J88" s="6"/>
      <c r="K88" s="6"/>
      <c r="L88" s="6"/>
      <c r="M88" s="6"/>
      <c r="N88" s="6"/>
      <c r="O88" s="6"/>
      <c r="P88" s="6"/>
      <c r="Q88" s="12"/>
      <c r="R88" s="12"/>
      <c r="S88" s="12"/>
      <c r="T88" s="12"/>
      <c r="U88" s="12"/>
      <c r="V88" s="12"/>
      <c r="W88" s="12"/>
      <c r="X88" s="12"/>
      <c r="Y88" s="12"/>
      <c r="Z88" s="12"/>
      <c r="AA88" s="12"/>
      <c r="AB88" s="115"/>
    </row>
    <row r="89" spans="1:31" x14ac:dyDescent="0.2">
      <c r="A89" s="121"/>
      <c r="B89" s="6"/>
      <c r="C89" s="6"/>
      <c r="D89" s="6"/>
      <c r="E89" s="6"/>
      <c r="F89" s="6"/>
      <c r="G89" s="6"/>
      <c r="H89" s="6"/>
      <c r="I89" s="6"/>
      <c r="J89" s="6"/>
      <c r="K89" s="6"/>
      <c r="L89" s="6"/>
      <c r="M89" s="6"/>
      <c r="N89" s="6"/>
      <c r="O89" s="6"/>
      <c r="P89" s="6"/>
      <c r="Q89" s="12"/>
      <c r="R89" s="12"/>
      <c r="S89" s="12"/>
      <c r="T89" s="12"/>
      <c r="U89" s="12"/>
      <c r="V89" s="12"/>
      <c r="W89" s="12"/>
      <c r="X89" s="12"/>
      <c r="Y89" s="12"/>
      <c r="Z89" s="12"/>
      <c r="AA89" s="12"/>
      <c r="AB89" s="115"/>
    </row>
    <row r="90" spans="1:31" x14ac:dyDescent="0.2">
      <c r="A90" s="121"/>
      <c r="B90" s="6"/>
      <c r="C90" s="6"/>
      <c r="D90" s="6"/>
      <c r="E90" s="6"/>
      <c r="F90" s="6"/>
      <c r="G90" s="6"/>
      <c r="H90" s="6"/>
      <c r="I90" s="6"/>
      <c r="J90" s="6"/>
      <c r="K90" s="6"/>
      <c r="L90" s="6"/>
      <c r="M90" s="6"/>
      <c r="N90" s="6"/>
      <c r="O90" s="6"/>
      <c r="P90" s="6"/>
      <c r="Q90" s="12"/>
      <c r="R90" s="12"/>
      <c r="S90" s="12"/>
      <c r="T90" s="12"/>
      <c r="U90" s="12"/>
      <c r="V90" s="12"/>
      <c r="W90" s="12"/>
      <c r="X90" s="12"/>
      <c r="Y90" s="12"/>
      <c r="Z90" s="12"/>
      <c r="AA90" s="12"/>
      <c r="AB90" s="115"/>
    </row>
    <row r="91" spans="1:31" x14ac:dyDescent="0.2">
      <c r="A91" s="121"/>
      <c r="B91" s="6"/>
      <c r="C91" s="6"/>
      <c r="D91" s="6"/>
      <c r="E91" s="6"/>
      <c r="F91" s="6"/>
      <c r="G91" s="6"/>
      <c r="H91" s="6"/>
      <c r="I91" s="6"/>
      <c r="J91" s="6"/>
      <c r="K91" s="6"/>
      <c r="L91" s="6"/>
      <c r="M91" s="6"/>
      <c r="N91" s="6"/>
      <c r="O91" s="6"/>
      <c r="P91" s="6"/>
      <c r="Q91" s="12"/>
      <c r="R91" s="12"/>
      <c r="S91" s="12"/>
      <c r="T91" s="12"/>
      <c r="U91" s="12"/>
      <c r="V91" s="12"/>
      <c r="W91" s="12"/>
      <c r="X91" s="12"/>
      <c r="Y91" s="12"/>
      <c r="Z91" s="12"/>
      <c r="AA91" s="12"/>
      <c r="AB91" s="115"/>
    </row>
    <row r="92" spans="1:31" x14ac:dyDescent="0.2">
      <c r="A92" s="121"/>
      <c r="B92" s="6"/>
      <c r="C92" s="6"/>
      <c r="D92" s="6"/>
      <c r="E92" s="6"/>
      <c r="F92" s="6"/>
      <c r="G92" s="6"/>
      <c r="H92" s="6"/>
      <c r="I92" s="6"/>
      <c r="J92" s="6"/>
      <c r="K92" s="6"/>
      <c r="L92" s="6"/>
      <c r="M92" s="6"/>
      <c r="N92" s="6"/>
      <c r="O92" s="6"/>
      <c r="P92" s="6"/>
      <c r="Q92" s="12"/>
      <c r="R92" s="12"/>
      <c r="S92" s="12"/>
      <c r="T92" s="12"/>
      <c r="U92" s="12"/>
      <c r="V92" s="12"/>
      <c r="W92" s="12"/>
      <c r="X92" s="12"/>
      <c r="Y92" s="12"/>
      <c r="Z92" s="12"/>
      <c r="AA92" s="12"/>
      <c r="AB92" s="115"/>
    </row>
    <row r="93" spans="1:31" x14ac:dyDescent="0.2">
      <c r="A93" s="121"/>
      <c r="B93" s="6"/>
      <c r="C93" s="6"/>
      <c r="D93" s="6"/>
      <c r="E93" s="6"/>
      <c r="F93" s="6"/>
      <c r="G93" s="6"/>
      <c r="H93" s="6"/>
      <c r="I93" s="6"/>
      <c r="J93" s="6"/>
      <c r="K93" s="6"/>
      <c r="L93" s="6"/>
      <c r="M93" s="6"/>
      <c r="N93" s="6"/>
      <c r="O93" s="6"/>
      <c r="P93" s="6"/>
      <c r="Q93" s="12"/>
      <c r="R93" s="12"/>
      <c r="S93" s="12"/>
      <c r="T93" s="12"/>
      <c r="U93" s="12"/>
      <c r="V93" s="12"/>
      <c r="W93" s="12"/>
      <c r="X93" s="12"/>
      <c r="Y93" s="12"/>
      <c r="Z93" s="12"/>
      <c r="AA93" s="12"/>
      <c r="AB93" s="115"/>
    </row>
    <row r="94" spans="1:31" x14ac:dyDescent="0.2">
      <c r="A94" s="123"/>
      <c r="B94" s="124"/>
      <c r="C94" s="124"/>
      <c r="D94" s="124"/>
      <c r="E94" s="124"/>
      <c r="F94" s="124"/>
      <c r="G94" s="124"/>
      <c r="H94" s="124"/>
      <c r="I94" s="124"/>
      <c r="J94" s="124"/>
      <c r="K94" s="124"/>
      <c r="L94" s="124"/>
      <c r="M94" s="124"/>
      <c r="N94" s="124"/>
      <c r="O94" s="124"/>
      <c r="P94" s="124"/>
      <c r="Q94" s="119"/>
      <c r="R94" s="119"/>
      <c r="S94" s="119"/>
      <c r="T94" s="119"/>
      <c r="U94" s="119"/>
      <c r="V94" s="119"/>
      <c r="W94" s="119"/>
      <c r="X94" s="119"/>
      <c r="Y94" s="119"/>
      <c r="Z94" s="119"/>
      <c r="AA94" s="119"/>
      <c r="AB94" s="120"/>
    </row>
    <row r="95" spans="1:31" x14ac:dyDescent="0.2">
      <c r="A95" s="6"/>
      <c r="B95" s="6"/>
      <c r="C95" s="6"/>
      <c r="D95" s="6"/>
      <c r="E95" s="6"/>
      <c r="F95" s="6"/>
      <c r="G95" s="6"/>
      <c r="H95" s="6"/>
      <c r="I95" s="6"/>
      <c r="J95" s="6"/>
      <c r="K95" s="6"/>
      <c r="L95" s="6"/>
      <c r="M95" s="6"/>
      <c r="N95" s="6"/>
      <c r="O95" s="6"/>
      <c r="P95" s="6"/>
    </row>
    <row r="96" spans="1:31" ht="23.25" x14ac:dyDescent="0.2">
      <c r="A96" s="776" t="s">
        <v>84</v>
      </c>
      <c r="B96" s="777"/>
      <c r="C96" s="777"/>
      <c r="D96" s="777"/>
      <c r="E96" s="777"/>
      <c r="F96" s="777"/>
      <c r="G96" s="777"/>
      <c r="H96" s="777"/>
      <c r="I96" s="777"/>
      <c r="J96" s="777"/>
      <c r="K96" s="777"/>
      <c r="L96" s="777"/>
      <c r="M96" s="777"/>
      <c r="N96" s="777"/>
      <c r="O96" s="777"/>
      <c r="P96" s="777"/>
      <c r="Q96" s="777"/>
      <c r="R96" s="777"/>
      <c r="S96" s="777"/>
      <c r="T96" s="777"/>
      <c r="U96" s="777"/>
      <c r="V96" s="777"/>
      <c r="W96" s="777"/>
      <c r="X96" s="777"/>
      <c r="Y96" s="777"/>
      <c r="Z96" s="777"/>
      <c r="AA96" s="777"/>
      <c r="AB96" s="778"/>
      <c r="AC96" s="111"/>
      <c r="AD96" s="111"/>
      <c r="AE96" s="111"/>
    </row>
    <row r="97" spans="1:28" x14ac:dyDescent="0.2">
      <c r="A97" s="112"/>
      <c r="B97" s="113"/>
      <c r="C97" s="113"/>
      <c r="D97" s="113"/>
      <c r="E97" s="113"/>
      <c r="F97" s="113"/>
      <c r="G97" s="113"/>
      <c r="H97" s="113"/>
      <c r="I97" s="113"/>
      <c r="J97" s="113"/>
      <c r="K97" s="113"/>
      <c r="L97" s="113"/>
      <c r="M97" s="113"/>
      <c r="N97" s="113"/>
      <c r="O97" s="113"/>
      <c r="P97" s="113"/>
      <c r="Q97" s="114"/>
      <c r="R97" s="12"/>
      <c r="S97" s="12"/>
      <c r="T97" s="12"/>
      <c r="U97" s="12"/>
      <c r="V97" s="12"/>
      <c r="W97" s="12"/>
      <c r="X97" s="12"/>
      <c r="Y97" s="12"/>
      <c r="Z97" s="12"/>
      <c r="AA97" s="12"/>
      <c r="AB97" s="115"/>
    </row>
    <row r="98" spans="1:28" x14ac:dyDescent="0.2">
      <c r="A98" s="112"/>
      <c r="B98" s="113"/>
      <c r="C98" s="113"/>
      <c r="D98" s="113"/>
      <c r="E98" s="113"/>
      <c r="F98" s="113"/>
      <c r="G98" s="113"/>
      <c r="H98" s="113"/>
      <c r="I98" s="113"/>
      <c r="J98" s="113"/>
      <c r="K98" s="113"/>
      <c r="L98" s="113"/>
      <c r="M98" s="113"/>
      <c r="N98" s="113"/>
      <c r="O98" s="113"/>
      <c r="P98" s="113"/>
      <c r="Q98" s="114"/>
      <c r="R98" s="12"/>
      <c r="S98" s="12"/>
      <c r="T98" s="12"/>
      <c r="U98" s="12"/>
      <c r="V98" s="12"/>
      <c r="W98" s="12"/>
      <c r="X98" s="12"/>
      <c r="Y98" s="12"/>
      <c r="Z98" s="12"/>
      <c r="AA98" s="12"/>
      <c r="AB98" s="115"/>
    </row>
    <row r="99" spans="1:28" x14ac:dyDescent="0.2">
      <c r="A99" s="112"/>
      <c r="B99" s="113"/>
      <c r="C99" s="113"/>
      <c r="D99" s="113"/>
      <c r="E99" s="113"/>
      <c r="F99" s="113"/>
      <c r="G99" s="113"/>
      <c r="H99" s="113"/>
      <c r="I99" s="113"/>
      <c r="J99" s="113"/>
      <c r="K99" s="113"/>
      <c r="L99" s="113"/>
      <c r="M99" s="113"/>
      <c r="N99" s="113"/>
      <c r="O99" s="113"/>
      <c r="P99" s="113"/>
      <c r="Q99" s="114"/>
      <c r="R99" s="12"/>
      <c r="S99" s="12"/>
      <c r="T99" s="12"/>
      <c r="U99" s="12"/>
      <c r="V99" s="12"/>
      <c r="W99" s="12"/>
      <c r="X99" s="12"/>
      <c r="Y99" s="12"/>
      <c r="Z99" s="12"/>
      <c r="AA99" s="12"/>
      <c r="AB99" s="115"/>
    </row>
    <row r="100" spans="1:28" x14ac:dyDescent="0.2">
      <c r="A100" s="112"/>
      <c r="B100" s="113"/>
      <c r="C100" s="113"/>
      <c r="D100" s="113"/>
      <c r="E100" s="113"/>
      <c r="F100" s="113"/>
      <c r="G100" s="113"/>
      <c r="H100" s="113"/>
      <c r="I100" s="113"/>
      <c r="J100" s="113"/>
      <c r="K100" s="113"/>
      <c r="L100" s="113"/>
      <c r="M100" s="113"/>
      <c r="N100" s="113"/>
      <c r="O100" s="113"/>
      <c r="P100" s="113"/>
      <c r="Q100" s="114"/>
      <c r="R100" s="12"/>
      <c r="S100" s="12"/>
      <c r="T100" s="12"/>
      <c r="U100" s="12"/>
      <c r="V100" s="12"/>
      <c r="W100" s="12"/>
      <c r="X100" s="12"/>
      <c r="Y100" s="12"/>
      <c r="Z100" s="12"/>
      <c r="AA100" s="12"/>
      <c r="AB100" s="115"/>
    </row>
    <row r="101" spans="1:28" x14ac:dyDescent="0.2">
      <c r="A101" s="112"/>
      <c r="B101" s="113"/>
      <c r="C101" s="113"/>
      <c r="D101" s="113"/>
      <c r="E101" s="113"/>
      <c r="F101" s="113"/>
      <c r="G101" s="113"/>
      <c r="H101" s="113"/>
      <c r="I101" s="113"/>
      <c r="J101" s="113"/>
      <c r="K101" s="113"/>
      <c r="L101" s="113"/>
      <c r="M101" s="113"/>
      <c r="N101" s="113"/>
      <c r="O101" s="113"/>
      <c r="P101" s="113"/>
      <c r="Q101" s="114"/>
      <c r="R101" s="12"/>
      <c r="S101" s="12"/>
      <c r="T101" s="12"/>
      <c r="U101" s="12"/>
      <c r="V101" s="12"/>
      <c r="W101" s="12"/>
      <c r="X101" s="12"/>
      <c r="Y101" s="12"/>
      <c r="Z101" s="12"/>
      <c r="AA101" s="12"/>
      <c r="AB101" s="115"/>
    </row>
    <row r="102" spans="1:28" x14ac:dyDescent="0.2">
      <c r="A102" s="112"/>
      <c r="B102" s="113"/>
      <c r="C102" s="113"/>
      <c r="D102" s="113"/>
      <c r="E102" s="113"/>
      <c r="F102" s="113"/>
      <c r="G102" s="113"/>
      <c r="H102" s="113"/>
      <c r="I102" s="113"/>
      <c r="J102" s="113"/>
      <c r="K102" s="113"/>
      <c r="L102" s="113"/>
      <c r="M102" s="113"/>
      <c r="N102" s="113"/>
      <c r="O102" s="113"/>
      <c r="P102" s="113"/>
      <c r="Q102" s="114"/>
      <c r="R102" s="12"/>
      <c r="S102" s="12"/>
      <c r="T102" s="12"/>
      <c r="U102" s="12"/>
      <c r="V102" s="12"/>
      <c r="W102" s="12"/>
      <c r="X102" s="12"/>
      <c r="Y102" s="12"/>
      <c r="Z102" s="12"/>
      <c r="AA102" s="12"/>
      <c r="AB102" s="115"/>
    </row>
    <row r="103" spans="1:28" x14ac:dyDescent="0.2">
      <c r="A103" s="112"/>
      <c r="B103" s="113"/>
      <c r="C103" s="113"/>
      <c r="D103" s="113"/>
      <c r="E103" s="113"/>
      <c r="F103" s="113"/>
      <c r="G103" s="113"/>
      <c r="H103" s="113"/>
      <c r="I103" s="113"/>
      <c r="J103" s="113"/>
      <c r="K103" s="113"/>
      <c r="L103" s="113"/>
      <c r="M103" s="113"/>
      <c r="N103" s="113"/>
      <c r="O103" s="113"/>
      <c r="P103" s="113"/>
      <c r="Q103" s="114"/>
      <c r="R103" s="12"/>
      <c r="S103" s="12"/>
      <c r="T103" s="12"/>
      <c r="U103" s="12"/>
      <c r="V103" s="12"/>
      <c r="W103" s="12"/>
      <c r="X103" s="12"/>
      <c r="Y103" s="12"/>
      <c r="Z103" s="12"/>
      <c r="AA103" s="12"/>
      <c r="AB103" s="115"/>
    </row>
    <row r="104" spans="1:28" x14ac:dyDescent="0.2">
      <c r="A104" s="112"/>
      <c r="B104" s="113"/>
      <c r="C104" s="113"/>
      <c r="D104" s="113"/>
      <c r="E104" s="113"/>
      <c r="F104" s="113"/>
      <c r="G104" s="113"/>
      <c r="H104" s="113"/>
      <c r="I104" s="113"/>
      <c r="J104" s="113"/>
      <c r="K104" s="113"/>
      <c r="L104" s="113"/>
      <c r="M104" s="113"/>
      <c r="N104" s="113"/>
      <c r="O104" s="113"/>
      <c r="P104" s="113"/>
      <c r="Q104" s="114"/>
      <c r="R104" s="12"/>
      <c r="S104" s="12"/>
      <c r="T104" s="12"/>
      <c r="U104" s="12"/>
      <c r="V104" s="12"/>
      <c r="W104" s="12"/>
      <c r="X104" s="12"/>
      <c r="Y104" s="12"/>
      <c r="Z104" s="12"/>
      <c r="AA104" s="12"/>
      <c r="AB104" s="115"/>
    </row>
    <row r="105" spans="1:28" x14ac:dyDescent="0.2">
      <c r="A105" s="112"/>
      <c r="B105" s="113"/>
      <c r="C105" s="113"/>
      <c r="D105" s="113"/>
      <c r="E105" s="113"/>
      <c r="F105" s="113"/>
      <c r="G105" s="113"/>
      <c r="H105" s="113"/>
      <c r="I105" s="113"/>
      <c r="J105" s="113"/>
      <c r="K105" s="113"/>
      <c r="L105" s="113"/>
      <c r="M105" s="113"/>
      <c r="N105" s="113"/>
      <c r="O105" s="113"/>
      <c r="P105" s="113"/>
      <c r="Q105" s="114"/>
      <c r="R105" s="12"/>
      <c r="S105" s="12"/>
      <c r="T105" s="12"/>
      <c r="U105" s="12"/>
      <c r="V105" s="12"/>
      <c r="W105" s="12"/>
      <c r="X105" s="12"/>
      <c r="Y105" s="12"/>
      <c r="Z105" s="12"/>
      <c r="AA105" s="12"/>
      <c r="AB105" s="115"/>
    </row>
    <row r="106" spans="1:28" x14ac:dyDescent="0.2">
      <c r="A106" s="112"/>
      <c r="B106" s="113"/>
      <c r="C106" s="113"/>
      <c r="D106" s="113"/>
      <c r="E106" s="113"/>
      <c r="F106" s="113"/>
      <c r="G106" s="113"/>
      <c r="H106" s="113"/>
      <c r="I106" s="113"/>
      <c r="J106" s="113"/>
      <c r="K106" s="113"/>
      <c r="L106" s="113"/>
      <c r="M106" s="113"/>
      <c r="N106" s="113"/>
      <c r="O106" s="113"/>
      <c r="P106" s="113"/>
      <c r="Q106" s="114"/>
      <c r="R106" s="12"/>
      <c r="S106" s="12"/>
      <c r="T106" s="12"/>
      <c r="U106" s="12"/>
      <c r="V106" s="12"/>
      <c r="W106" s="12"/>
      <c r="X106" s="12"/>
      <c r="Y106" s="12"/>
      <c r="Z106" s="12"/>
      <c r="AA106" s="12"/>
      <c r="AB106" s="115"/>
    </row>
    <row r="107" spans="1:28" x14ac:dyDescent="0.2">
      <c r="A107" s="112"/>
      <c r="B107" s="113"/>
      <c r="C107" s="113"/>
      <c r="D107" s="113"/>
      <c r="E107" s="113"/>
      <c r="F107" s="113"/>
      <c r="G107" s="113"/>
      <c r="H107" s="113"/>
      <c r="I107" s="113"/>
      <c r="J107" s="113"/>
      <c r="K107" s="113"/>
      <c r="L107" s="113"/>
      <c r="M107" s="113"/>
      <c r="N107" s="113"/>
      <c r="O107" s="113"/>
      <c r="P107" s="113"/>
      <c r="Q107" s="114"/>
      <c r="R107" s="12"/>
      <c r="S107" s="12"/>
      <c r="T107" s="12"/>
      <c r="U107" s="12"/>
      <c r="V107" s="12"/>
      <c r="W107" s="12"/>
      <c r="X107" s="12"/>
      <c r="Y107" s="12"/>
      <c r="Z107" s="12"/>
      <c r="AA107" s="12"/>
      <c r="AB107" s="115"/>
    </row>
    <row r="108" spans="1:28" x14ac:dyDescent="0.2">
      <c r="A108" s="112"/>
      <c r="B108" s="113"/>
      <c r="C108" s="113"/>
      <c r="D108" s="113"/>
      <c r="E108" s="113"/>
      <c r="F108" s="113"/>
      <c r="G108" s="113"/>
      <c r="H108" s="113"/>
      <c r="I108" s="113"/>
      <c r="J108" s="113"/>
      <c r="K108" s="113"/>
      <c r="L108" s="113"/>
      <c r="M108" s="113"/>
      <c r="N108" s="113"/>
      <c r="O108" s="113"/>
      <c r="P108" s="113"/>
      <c r="Q108" s="114"/>
      <c r="R108" s="12"/>
      <c r="S108" s="12"/>
      <c r="T108" s="12"/>
      <c r="U108" s="12"/>
      <c r="V108" s="12"/>
      <c r="W108" s="12"/>
      <c r="X108" s="12"/>
      <c r="Y108" s="12"/>
      <c r="Z108" s="12"/>
      <c r="AA108" s="12"/>
      <c r="AB108" s="115"/>
    </row>
    <row r="109" spans="1:28" x14ac:dyDescent="0.2">
      <c r="A109" s="112"/>
      <c r="B109" s="113"/>
      <c r="C109" s="113"/>
      <c r="D109" s="113"/>
      <c r="E109" s="113"/>
      <c r="F109" s="113"/>
      <c r="G109" s="113"/>
      <c r="H109" s="113"/>
      <c r="I109" s="113"/>
      <c r="J109" s="113"/>
      <c r="K109" s="113"/>
      <c r="L109" s="113"/>
      <c r="M109" s="113"/>
      <c r="N109" s="113"/>
      <c r="O109" s="113"/>
      <c r="P109" s="113"/>
      <c r="Q109" s="114"/>
      <c r="R109" s="12"/>
      <c r="S109" s="12"/>
      <c r="T109" s="12"/>
      <c r="U109" s="12"/>
      <c r="V109" s="12"/>
      <c r="W109" s="12"/>
      <c r="X109" s="12"/>
      <c r="Y109" s="12"/>
      <c r="Z109" s="12"/>
      <c r="AA109" s="12"/>
      <c r="AB109" s="115"/>
    </row>
    <row r="110" spans="1:28" x14ac:dyDescent="0.2">
      <c r="A110" s="112"/>
      <c r="B110" s="113"/>
      <c r="C110" s="113"/>
      <c r="D110" s="113"/>
      <c r="E110" s="113"/>
      <c r="F110" s="113"/>
      <c r="G110" s="113"/>
      <c r="H110" s="113"/>
      <c r="I110" s="113"/>
      <c r="J110" s="113"/>
      <c r="K110" s="113"/>
      <c r="L110" s="113"/>
      <c r="M110" s="113"/>
      <c r="N110" s="113"/>
      <c r="O110" s="113"/>
      <c r="P110" s="113"/>
      <c r="Q110" s="114"/>
      <c r="R110" s="12"/>
      <c r="S110" s="12"/>
      <c r="T110" s="12"/>
      <c r="U110" s="12"/>
      <c r="V110" s="12"/>
      <c r="W110" s="12"/>
      <c r="X110" s="12"/>
      <c r="Y110" s="12"/>
      <c r="Z110" s="12"/>
      <c r="AA110" s="12"/>
      <c r="AB110" s="115"/>
    </row>
    <row r="111" spans="1:28" x14ac:dyDescent="0.2">
      <c r="A111" s="112"/>
      <c r="B111" s="113"/>
      <c r="C111" s="113"/>
      <c r="D111" s="113"/>
      <c r="E111" s="113"/>
      <c r="F111" s="113"/>
      <c r="G111" s="113"/>
      <c r="H111" s="113"/>
      <c r="I111" s="113"/>
      <c r="J111" s="113"/>
      <c r="K111" s="113"/>
      <c r="L111" s="113"/>
      <c r="M111" s="113"/>
      <c r="N111" s="113"/>
      <c r="O111" s="113"/>
      <c r="P111" s="113"/>
      <c r="Q111" s="114"/>
      <c r="R111" s="12"/>
      <c r="S111" s="12"/>
      <c r="T111" s="12"/>
      <c r="U111" s="12"/>
      <c r="V111" s="12"/>
      <c r="W111" s="12"/>
      <c r="X111" s="12"/>
      <c r="Y111" s="12"/>
      <c r="Z111" s="12"/>
      <c r="AA111" s="12"/>
      <c r="AB111" s="115"/>
    </row>
    <row r="112" spans="1:28" x14ac:dyDescent="0.2">
      <c r="A112" s="112"/>
      <c r="B112" s="113"/>
      <c r="C112" s="113"/>
      <c r="D112" s="113"/>
      <c r="E112" s="113"/>
      <c r="F112" s="113"/>
      <c r="G112" s="113"/>
      <c r="H112" s="113"/>
      <c r="I112" s="113"/>
      <c r="J112" s="113"/>
      <c r="K112" s="113"/>
      <c r="L112" s="113"/>
      <c r="M112" s="113"/>
      <c r="N112" s="113"/>
      <c r="O112" s="113"/>
      <c r="P112" s="113"/>
      <c r="Q112" s="114"/>
      <c r="R112" s="12"/>
      <c r="S112" s="12"/>
      <c r="T112" s="12"/>
      <c r="U112" s="12"/>
      <c r="V112" s="12"/>
      <c r="W112" s="12"/>
      <c r="X112" s="12"/>
      <c r="Y112" s="12"/>
      <c r="Z112" s="12"/>
      <c r="AA112" s="12"/>
      <c r="AB112" s="115"/>
    </row>
    <row r="113" spans="1:31" x14ac:dyDescent="0.2">
      <c r="A113" s="112"/>
      <c r="B113" s="113"/>
      <c r="C113" s="113"/>
      <c r="D113" s="113"/>
      <c r="E113" s="113"/>
      <c r="F113" s="113"/>
      <c r="G113" s="113"/>
      <c r="H113" s="113"/>
      <c r="I113" s="113"/>
      <c r="J113" s="113"/>
      <c r="K113" s="113"/>
      <c r="L113" s="113"/>
      <c r="M113" s="113"/>
      <c r="N113" s="113"/>
      <c r="O113" s="113"/>
      <c r="P113" s="113"/>
      <c r="Q113" s="114"/>
      <c r="R113" s="12"/>
      <c r="S113" s="12"/>
      <c r="T113" s="12"/>
      <c r="U113" s="12"/>
      <c r="V113" s="12"/>
      <c r="W113" s="12"/>
      <c r="X113" s="12"/>
      <c r="Y113" s="12"/>
      <c r="Z113" s="12"/>
      <c r="AA113" s="12"/>
      <c r="AB113" s="115"/>
    </row>
    <row r="114" spans="1:31" x14ac:dyDescent="0.2">
      <c r="A114" s="112"/>
      <c r="B114" s="113"/>
      <c r="C114" s="113"/>
      <c r="D114" s="113"/>
      <c r="E114" s="113"/>
      <c r="F114" s="113"/>
      <c r="G114" s="113"/>
      <c r="H114" s="113"/>
      <c r="I114" s="113"/>
      <c r="J114" s="113"/>
      <c r="K114" s="113"/>
      <c r="L114" s="113"/>
      <c r="M114" s="113"/>
      <c r="N114" s="113"/>
      <c r="O114" s="113"/>
      <c r="P114" s="113"/>
      <c r="Q114" s="114"/>
      <c r="R114" s="12"/>
      <c r="S114" s="12"/>
      <c r="T114" s="12"/>
      <c r="U114" s="12"/>
      <c r="V114" s="12"/>
      <c r="W114" s="12"/>
      <c r="X114" s="12"/>
      <c r="Y114" s="12"/>
      <c r="Z114" s="12"/>
      <c r="AA114" s="12"/>
      <c r="AB114" s="115"/>
    </row>
    <row r="115" spans="1:31" x14ac:dyDescent="0.2">
      <c r="A115" s="112"/>
      <c r="B115" s="113"/>
      <c r="C115" s="113"/>
      <c r="D115" s="113"/>
      <c r="E115" s="113"/>
      <c r="F115" s="113"/>
      <c r="G115" s="113"/>
      <c r="H115" s="113"/>
      <c r="I115" s="113"/>
      <c r="J115" s="113"/>
      <c r="K115" s="113"/>
      <c r="L115" s="113"/>
      <c r="M115" s="113"/>
      <c r="N115" s="113"/>
      <c r="O115" s="113"/>
      <c r="P115" s="113"/>
      <c r="Q115" s="114"/>
      <c r="R115" s="12"/>
      <c r="S115" s="12"/>
      <c r="T115" s="12"/>
      <c r="U115" s="12"/>
      <c r="V115" s="12"/>
      <c r="W115" s="12"/>
      <c r="X115" s="12"/>
      <c r="Y115" s="12"/>
      <c r="Z115" s="12"/>
      <c r="AA115" s="12"/>
      <c r="AB115" s="115"/>
    </row>
    <row r="116" spans="1:31" x14ac:dyDescent="0.2">
      <c r="A116" s="112"/>
      <c r="B116" s="114"/>
      <c r="C116" s="114"/>
      <c r="D116" s="114"/>
      <c r="E116" s="114"/>
      <c r="F116" s="114"/>
      <c r="G116" s="114"/>
      <c r="H116" s="114"/>
      <c r="I116" s="114"/>
      <c r="J116" s="114"/>
      <c r="K116" s="114"/>
      <c r="L116" s="114"/>
      <c r="M116" s="114"/>
      <c r="N116" s="114"/>
      <c r="O116" s="114"/>
      <c r="P116" s="114"/>
      <c r="Q116" s="114"/>
      <c r="R116" s="12"/>
      <c r="S116" s="12"/>
      <c r="T116" s="12"/>
      <c r="U116" s="12"/>
      <c r="V116" s="12"/>
      <c r="W116" s="12"/>
      <c r="X116" s="12"/>
      <c r="Y116" s="12"/>
      <c r="Z116" s="12"/>
      <c r="AA116" s="12"/>
      <c r="AB116" s="115"/>
    </row>
    <row r="117" spans="1:31" x14ac:dyDescent="0.2">
      <c r="A117" s="133"/>
      <c r="B117" s="14"/>
      <c r="C117" s="14"/>
      <c r="D117" s="14"/>
      <c r="E117" s="14"/>
      <c r="F117" s="14"/>
      <c r="G117" s="14"/>
      <c r="H117" s="14"/>
      <c r="I117" s="14"/>
      <c r="J117" s="14"/>
      <c r="K117" s="14"/>
      <c r="L117" s="14"/>
      <c r="M117" s="14"/>
      <c r="N117" s="14"/>
      <c r="O117" s="14"/>
      <c r="P117" s="14"/>
      <c r="Q117" s="12"/>
      <c r="R117" s="12"/>
      <c r="S117" s="12"/>
      <c r="T117" s="12"/>
      <c r="U117" s="12"/>
      <c r="V117" s="12"/>
      <c r="W117" s="12"/>
      <c r="X117" s="12"/>
      <c r="Y117" s="12"/>
      <c r="Z117" s="12"/>
      <c r="AA117" s="12"/>
      <c r="AB117" s="115"/>
    </row>
    <row r="118" spans="1:31" ht="17.25" x14ac:dyDescent="0.3">
      <c r="A118" s="134"/>
      <c r="B118" s="135"/>
      <c r="C118" s="135"/>
      <c r="D118" s="135"/>
      <c r="E118" s="135"/>
      <c r="G118" s="135"/>
      <c r="I118" s="135"/>
      <c r="J118" s="135"/>
      <c r="K118" s="135"/>
      <c r="L118" s="135"/>
      <c r="M118" s="135"/>
      <c r="N118" s="135"/>
      <c r="O118" s="135"/>
      <c r="P118" s="135"/>
      <c r="Q118" s="12"/>
      <c r="R118" s="12"/>
      <c r="S118" s="12"/>
      <c r="T118" s="12"/>
      <c r="U118" s="12"/>
      <c r="V118" s="12"/>
      <c r="W118" s="12"/>
      <c r="X118" s="12"/>
      <c r="Y118" s="12"/>
      <c r="Z118" s="12"/>
      <c r="AA118" s="12"/>
      <c r="AB118" s="115"/>
    </row>
    <row r="119" spans="1:31" x14ac:dyDescent="0.2">
      <c r="A119" s="112"/>
      <c r="B119" s="114"/>
      <c r="C119" s="114"/>
      <c r="D119" s="114"/>
      <c r="E119" s="114"/>
      <c r="F119" s="114"/>
      <c r="G119" s="114"/>
      <c r="H119" s="114"/>
      <c r="I119" s="114"/>
      <c r="J119" s="114"/>
      <c r="K119" s="114"/>
      <c r="L119" s="114"/>
      <c r="M119" s="114"/>
      <c r="N119" s="114"/>
      <c r="O119" s="114"/>
      <c r="P119" s="114"/>
      <c r="Q119" s="114"/>
      <c r="R119" s="12"/>
      <c r="S119" s="12"/>
      <c r="T119" s="12"/>
      <c r="U119" s="12"/>
      <c r="V119" s="12"/>
      <c r="W119" s="12"/>
      <c r="X119" s="12"/>
      <c r="Y119" s="12"/>
      <c r="Z119" s="12"/>
      <c r="AA119" s="12"/>
      <c r="AB119" s="115"/>
    </row>
    <row r="120" spans="1:31" customFormat="1" x14ac:dyDescent="0.2">
      <c r="A120" s="136"/>
      <c r="B120" s="137"/>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8"/>
    </row>
    <row r="121" spans="1:31" customFormat="1" x14ac:dyDescent="0.2"/>
    <row r="122" spans="1:31" customFormat="1" x14ac:dyDescent="0.2"/>
    <row r="123" spans="1:31" ht="23.25" x14ac:dyDescent="0.2">
      <c r="A123" s="776" t="s">
        <v>98</v>
      </c>
      <c r="B123" s="777"/>
      <c r="C123" s="777"/>
      <c r="D123" s="777"/>
      <c r="E123" s="777"/>
      <c r="F123" s="777"/>
      <c r="G123" s="777"/>
      <c r="H123" s="777"/>
      <c r="I123" s="777"/>
      <c r="J123" s="777"/>
      <c r="K123" s="777"/>
      <c r="L123" s="777"/>
      <c r="M123" s="777"/>
      <c r="N123" s="777"/>
      <c r="O123" s="777"/>
      <c r="P123" s="777"/>
      <c r="Q123" s="777"/>
      <c r="R123" s="777"/>
      <c r="S123" s="777"/>
      <c r="T123" s="777"/>
      <c r="U123" s="777"/>
      <c r="V123" s="777"/>
      <c r="W123" s="777"/>
      <c r="X123" s="777"/>
      <c r="Y123" s="777"/>
      <c r="Z123" s="777"/>
      <c r="AA123" s="777"/>
      <c r="AB123" s="778"/>
      <c r="AC123" s="111"/>
      <c r="AD123" s="111"/>
      <c r="AE123" s="111"/>
    </row>
    <row r="124" spans="1:31" x14ac:dyDescent="0.2">
      <c r="A124" s="112"/>
      <c r="B124" s="113" t="s">
        <v>97</v>
      </c>
      <c r="C124" s="145">
        <f>$P$121</f>
        <v>0</v>
      </c>
      <c r="D124" s="145">
        <f t="shared" ref="D124:N124" si="0">$P$121</f>
        <v>0</v>
      </c>
      <c r="E124" s="145">
        <f t="shared" si="0"/>
        <v>0</v>
      </c>
      <c r="F124" s="145">
        <f t="shared" si="0"/>
        <v>0</v>
      </c>
      <c r="G124" s="145">
        <f t="shared" si="0"/>
        <v>0</v>
      </c>
      <c r="H124" s="145">
        <f t="shared" si="0"/>
        <v>0</v>
      </c>
      <c r="I124" s="145">
        <f t="shared" si="0"/>
        <v>0</v>
      </c>
      <c r="J124" s="145">
        <f t="shared" si="0"/>
        <v>0</v>
      </c>
      <c r="K124" s="145">
        <f t="shared" si="0"/>
        <v>0</v>
      </c>
      <c r="L124" s="145">
        <f t="shared" si="0"/>
        <v>0</v>
      </c>
      <c r="M124" s="145">
        <f t="shared" si="0"/>
        <v>0</v>
      </c>
      <c r="N124" s="145">
        <f t="shared" si="0"/>
        <v>0</v>
      </c>
      <c r="O124" s="113">
        <v>3</v>
      </c>
      <c r="P124" s="113"/>
      <c r="Q124" s="113"/>
      <c r="R124" s="114"/>
      <c r="S124" s="12"/>
      <c r="T124" s="12"/>
      <c r="U124" s="12"/>
      <c r="V124" s="12"/>
      <c r="W124" s="12"/>
      <c r="X124" s="12"/>
      <c r="Y124" s="12"/>
      <c r="Z124" s="12"/>
      <c r="AA124" s="12"/>
      <c r="AB124" s="115"/>
    </row>
    <row r="125" spans="1:31" x14ac:dyDescent="0.2">
      <c r="A125" s="112"/>
      <c r="B125" s="113"/>
      <c r="C125" s="113">
        <f>$P$122</f>
        <v>0</v>
      </c>
      <c r="D125" s="113">
        <f t="shared" ref="D125:O125" si="1">$P$122</f>
        <v>0</v>
      </c>
      <c r="E125" s="113">
        <f t="shared" si="1"/>
        <v>0</v>
      </c>
      <c r="F125" s="113">
        <f t="shared" si="1"/>
        <v>0</v>
      </c>
      <c r="G125" s="113">
        <f t="shared" si="1"/>
        <v>0</v>
      </c>
      <c r="H125" s="113">
        <f t="shared" si="1"/>
        <v>0</v>
      </c>
      <c r="I125" s="113">
        <f t="shared" si="1"/>
        <v>0</v>
      </c>
      <c r="J125" s="113">
        <f t="shared" si="1"/>
        <v>0</v>
      </c>
      <c r="K125" s="113">
        <f t="shared" si="1"/>
        <v>0</v>
      </c>
      <c r="L125" s="113">
        <f t="shared" si="1"/>
        <v>0</v>
      </c>
      <c r="M125" s="113">
        <f t="shared" si="1"/>
        <v>0</v>
      </c>
      <c r="N125" s="113">
        <f t="shared" si="1"/>
        <v>0</v>
      </c>
      <c r="O125" s="113">
        <f t="shared" si="1"/>
        <v>0</v>
      </c>
      <c r="P125" s="113"/>
      <c r="Q125" s="114"/>
      <c r="R125" s="12"/>
      <c r="S125" s="12"/>
      <c r="T125" s="12"/>
      <c r="U125" s="12"/>
      <c r="V125" s="12"/>
      <c r="W125" s="12"/>
      <c r="X125" s="12"/>
      <c r="Y125" s="12"/>
      <c r="Z125" s="12"/>
      <c r="AA125" s="12"/>
      <c r="AB125" s="115"/>
    </row>
    <row r="126" spans="1:31" x14ac:dyDescent="0.2">
      <c r="A126" s="112"/>
      <c r="B126" s="113"/>
      <c r="C126" s="113"/>
      <c r="D126" s="113"/>
      <c r="E126" s="113"/>
      <c r="F126" s="113"/>
      <c r="G126" s="113"/>
      <c r="H126" s="113"/>
      <c r="I126" s="113"/>
      <c r="J126" s="113"/>
      <c r="K126" s="113"/>
      <c r="L126" s="113"/>
      <c r="M126" s="113"/>
      <c r="N126" s="113"/>
      <c r="O126" s="113"/>
      <c r="P126" s="113"/>
      <c r="Q126" s="114"/>
      <c r="R126" s="12"/>
      <c r="S126" s="12"/>
      <c r="T126" s="12"/>
      <c r="U126" s="12"/>
      <c r="V126" s="12"/>
      <c r="W126" s="12"/>
      <c r="X126" s="12"/>
      <c r="Y126" s="12"/>
      <c r="Z126" s="12"/>
      <c r="AA126" s="12"/>
      <c r="AB126" s="115"/>
    </row>
    <row r="127" spans="1:31" x14ac:dyDescent="0.2">
      <c r="A127" s="112"/>
      <c r="B127" s="113"/>
      <c r="C127" s="113"/>
      <c r="D127" s="113"/>
      <c r="E127" s="113"/>
      <c r="F127" s="113"/>
      <c r="G127" s="113"/>
      <c r="H127" s="113"/>
      <c r="I127" s="113"/>
      <c r="J127" s="113"/>
      <c r="K127" s="113"/>
      <c r="L127" s="113"/>
      <c r="M127" s="113"/>
      <c r="N127" s="113"/>
      <c r="O127" s="113"/>
      <c r="P127" s="113"/>
      <c r="Q127" s="114"/>
      <c r="R127" s="12"/>
      <c r="S127" s="12"/>
      <c r="T127" s="12"/>
      <c r="U127" s="12"/>
      <c r="V127" s="12"/>
      <c r="W127" s="12"/>
      <c r="X127" s="12"/>
      <c r="Y127" s="12"/>
      <c r="Z127" s="12"/>
      <c r="AA127" s="12"/>
      <c r="AB127" s="115"/>
    </row>
    <row r="128" spans="1:31" x14ac:dyDescent="0.2">
      <c r="A128" s="112"/>
      <c r="B128" s="113"/>
      <c r="C128" s="113"/>
      <c r="D128" s="113"/>
      <c r="E128" s="113"/>
      <c r="F128" s="113"/>
      <c r="G128" s="113"/>
      <c r="H128" s="113"/>
      <c r="I128" s="113"/>
      <c r="J128" s="113"/>
      <c r="K128" s="113"/>
      <c r="L128" s="113"/>
      <c r="M128" s="113"/>
      <c r="N128" s="113"/>
      <c r="O128" s="113"/>
      <c r="P128" s="113"/>
      <c r="Q128" s="114"/>
      <c r="R128" s="12"/>
      <c r="S128" s="12"/>
      <c r="T128" s="12"/>
      <c r="U128" s="12"/>
      <c r="V128" s="12"/>
      <c r="W128" s="12"/>
      <c r="X128" s="12"/>
      <c r="Y128" s="12"/>
      <c r="Z128" s="12"/>
      <c r="AA128" s="12"/>
      <c r="AB128" s="115"/>
    </row>
    <row r="129" spans="1:28" x14ac:dyDescent="0.2">
      <c r="A129" s="112"/>
      <c r="B129" s="113"/>
      <c r="C129" s="113"/>
      <c r="D129" s="113"/>
      <c r="E129" s="113"/>
      <c r="F129" s="113"/>
      <c r="G129" s="113"/>
      <c r="H129" s="113"/>
      <c r="I129" s="113"/>
      <c r="J129" s="113"/>
      <c r="K129" s="113"/>
      <c r="L129" s="113"/>
      <c r="M129" s="113"/>
      <c r="N129" s="113"/>
      <c r="O129" s="113"/>
      <c r="P129" s="113"/>
      <c r="Q129" s="114"/>
      <c r="R129" s="12"/>
      <c r="S129" s="12"/>
      <c r="T129" s="12"/>
      <c r="U129" s="12"/>
      <c r="V129" s="12"/>
      <c r="W129" s="12"/>
      <c r="X129" s="12"/>
      <c r="Y129" s="12"/>
      <c r="Z129" s="12"/>
      <c r="AA129" s="12"/>
      <c r="AB129" s="115"/>
    </row>
    <row r="130" spans="1:28" x14ac:dyDescent="0.2">
      <c r="A130" s="112"/>
      <c r="B130" s="113"/>
      <c r="C130" s="113"/>
      <c r="D130" s="113"/>
      <c r="E130" s="113"/>
      <c r="F130" s="113"/>
      <c r="G130" s="113"/>
      <c r="H130" s="113"/>
      <c r="I130" s="113"/>
      <c r="J130" s="113"/>
      <c r="K130" s="113"/>
      <c r="L130" s="113"/>
      <c r="M130" s="113"/>
      <c r="N130" s="113"/>
      <c r="O130" s="113"/>
      <c r="P130" s="113"/>
      <c r="Q130" s="114"/>
      <c r="R130" s="12"/>
      <c r="S130" s="12"/>
      <c r="T130" s="12"/>
      <c r="U130" s="12"/>
      <c r="V130" s="12"/>
      <c r="W130" s="12"/>
      <c r="X130" s="12"/>
      <c r="Y130" s="12"/>
      <c r="Z130" s="12"/>
      <c r="AA130" s="12"/>
      <c r="AB130" s="115"/>
    </row>
    <row r="131" spans="1:28" x14ac:dyDescent="0.2">
      <c r="A131" s="112"/>
      <c r="B131" s="113"/>
      <c r="C131" s="113"/>
      <c r="D131" s="113"/>
      <c r="E131" s="113"/>
      <c r="F131" s="113"/>
      <c r="G131" s="113"/>
      <c r="H131" s="113"/>
      <c r="I131" s="113"/>
      <c r="J131" s="113"/>
      <c r="K131" s="113"/>
      <c r="L131" s="113"/>
      <c r="M131" s="113"/>
      <c r="N131" s="113"/>
      <c r="O131" s="113"/>
      <c r="P131" s="113"/>
      <c r="Q131" s="114"/>
      <c r="R131" s="12"/>
      <c r="S131" s="12"/>
      <c r="T131" s="12"/>
      <c r="U131" s="12"/>
      <c r="V131" s="12"/>
      <c r="W131" s="12"/>
      <c r="X131" s="12"/>
      <c r="Y131" s="12"/>
      <c r="Z131" s="12"/>
      <c r="AA131" s="12"/>
      <c r="AB131" s="115"/>
    </row>
    <row r="132" spans="1:28" x14ac:dyDescent="0.2">
      <c r="A132" s="112"/>
      <c r="B132" s="113"/>
      <c r="C132" s="113"/>
      <c r="D132" s="113"/>
      <c r="E132" s="113"/>
      <c r="F132" s="113"/>
      <c r="G132" s="113"/>
      <c r="H132" s="113"/>
      <c r="I132" s="113"/>
      <c r="J132" s="113"/>
      <c r="K132" s="113"/>
      <c r="L132" s="113"/>
      <c r="M132" s="113"/>
      <c r="N132" s="113"/>
      <c r="O132" s="113"/>
      <c r="P132" s="113"/>
      <c r="Q132" s="114"/>
      <c r="R132" s="12"/>
      <c r="S132" s="12"/>
      <c r="T132" s="12"/>
      <c r="U132" s="12"/>
      <c r="V132" s="12"/>
      <c r="W132" s="12"/>
      <c r="X132" s="12"/>
      <c r="Y132" s="12"/>
      <c r="Z132" s="12"/>
      <c r="AA132" s="12"/>
      <c r="AB132" s="115"/>
    </row>
    <row r="133" spans="1:28" x14ac:dyDescent="0.2">
      <c r="A133" s="112"/>
      <c r="B133" s="113"/>
      <c r="C133" s="113"/>
      <c r="D133" s="113"/>
      <c r="E133" s="113"/>
      <c r="F133" s="113"/>
      <c r="G133" s="113"/>
      <c r="H133" s="113"/>
      <c r="I133" s="113"/>
      <c r="J133" s="113"/>
      <c r="K133" s="113"/>
      <c r="L133" s="113"/>
      <c r="M133" s="113"/>
      <c r="N133" s="113"/>
      <c r="O133" s="113"/>
      <c r="P133" s="113"/>
      <c r="Q133" s="114"/>
      <c r="R133" s="12"/>
      <c r="S133" s="12"/>
      <c r="T133" s="12"/>
      <c r="U133" s="12"/>
      <c r="V133" s="12"/>
      <c r="W133" s="12"/>
      <c r="X133" s="12"/>
      <c r="Y133" s="12"/>
      <c r="Z133" s="12"/>
      <c r="AA133" s="12"/>
      <c r="AB133" s="115"/>
    </row>
    <row r="134" spans="1:28" x14ac:dyDescent="0.2">
      <c r="A134" s="112"/>
      <c r="B134" s="113"/>
      <c r="C134" s="113"/>
      <c r="D134" s="113"/>
      <c r="E134" s="113"/>
      <c r="F134" s="113"/>
      <c r="G134" s="113"/>
      <c r="H134" s="113"/>
      <c r="I134" s="113"/>
      <c r="J134" s="113"/>
      <c r="K134" s="113"/>
      <c r="L134" s="113"/>
      <c r="M134" s="113"/>
      <c r="N134" s="113"/>
      <c r="O134" s="113"/>
      <c r="P134" s="113"/>
      <c r="Q134" s="114"/>
      <c r="R134" s="12"/>
      <c r="S134" s="12"/>
      <c r="T134" s="12"/>
      <c r="U134" s="12"/>
      <c r="V134" s="12"/>
      <c r="W134" s="12"/>
      <c r="X134" s="12"/>
      <c r="Y134" s="12"/>
      <c r="Z134" s="12"/>
      <c r="AA134" s="12"/>
      <c r="AB134" s="115"/>
    </row>
    <row r="135" spans="1:28" x14ac:dyDescent="0.2">
      <c r="A135" s="112"/>
      <c r="B135" s="113"/>
      <c r="C135" s="113"/>
      <c r="D135" s="113"/>
      <c r="E135" s="113"/>
      <c r="F135" s="113"/>
      <c r="G135" s="113"/>
      <c r="H135" s="113"/>
      <c r="I135" s="113"/>
      <c r="J135" s="113"/>
      <c r="K135" s="113"/>
      <c r="L135" s="113"/>
      <c r="M135" s="113"/>
      <c r="N135" s="113"/>
      <c r="O135" s="113"/>
      <c r="P135" s="113"/>
      <c r="Q135" s="114"/>
      <c r="R135" s="12"/>
      <c r="S135" s="12"/>
      <c r="T135" s="12"/>
      <c r="U135" s="12"/>
      <c r="V135" s="12"/>
      <c r="W135" s="12"/>
      <c r="X135" s="12"/>
      <c r="Y135" s="12"/>
      <c r="Z135" s="12"/>
      <c r="AA135" s="12"/>
      <c r="AB135" s="115"/>
    </row>
    <row r="136" spans="1:28" x14ac:dyDescent="0.2">
      <c r="A136" s="112"/>
      <c r="B136" s="113"/>
      <c r="C136" s="113"/>
      <c r="D136" s="113"/>
      <c r="E136" s="113"/>
      <c r="F136" s="113"/>
      <c r="G136" s="113"/>
      <c r="H136" s="113"/>
      <c r="I136" s="113"/>
      <c r="J136" s="113"/>
      <c r="K136" s="113"/>
      <c r="L136" s="113"/>
      <c r="M136" s="113"/>
      <c r="N136" s="113"/>
      <c r="O136" s="113"/>
      <c r="P136" s="113"/>
      <c r="Q136" s="114"/>
      <c r="R136" s="12"/>
      <c r="S136" s="12"/>
      <c r="T136" s="12"/>
      <c r="U136" s="12"/>
      <c r="V136" s="12"/>
      <c r="W136" s="12"/>
      <c r="X136" s="12"/>
      <c r="Y136" s="12"/>
      <c r="Z136" s="12"/>
      <c r="AA136" s="12"/>
      <c r="AB136" s="115"/>
    </row>
    <row r="137" spans="1:28" x14ac:dyDescent="0.2">
      <c r="A137" s="112"/>
      <c r="B137" s="113"/>
      <c r="C137" s="113"/>
      <c r="D137" s="113"/>
      <c r="E137" s="113"/>
      <c r="F137" s="113"/>
      <c r="G137" s="113"/>
      <c r="H137" s="113"/>
      <c r="I137" s="113"/>
      <c r="J137" s="113"/>
      <c r="K137" s="113"/>
      <c r="L137" s="113"/>
      <c r="M137" s="113"/>
      <c r="N137" s="113"/>
      <c r="O137" s="113"/>
      <c r="P137" s="113"/>
      <c r="Q137" s="114"/>
      <c r="R137" s="12"/>
      <c r="S137" s="12"/>
      <c r="T137" s="12"/>
      <c r="U137" s="12"/>
      <c r="V137" s="12"/>
      <c r="W137" s="12"/>
      <c r="X137" s="12"/>
      <c r="Y137" s="12"/>
      <c r="Z137" s="12"/>
      <c r="AA137" s="12"/>
      <c r="AB137" s="115"/>
    </row>
    <row r="138" spans="1:28" x14ac:dyDescent="0.2">
      <c r="A138" s="112"/>
      <c r="B138" s="113"/>
      <c r="C138" s="113"/>
      <c r="D138" s="113"/>
      <c r="E138" s="113"/>
      <c r="F138" s="113"/>
      <c r="G138" s="113"/>
      <c r="H138" s="113"/>
      <c r="I138" s="113"/>
      <c r="J138" s="113"/>
      <c r="K138" s="113"/>
      <c r="L138" s="113"/>
      <c r="M138" s="113"/>
      <c r="N138" s="113"/>
      <c r="O138" s="113"/>
      <c r="P138" s="113"/>
      <c r="Q138" s="114"/>
      <c r="R138" s="12"/>
      <c r="S138" s="12"/>
      <c r="T138" s="12"/>
      <c r="U138" s="12"/>
      <c r="V138" s="12"/>
      <c r="W138" s="12"/>
      <c r="X138" s="12"/>
      <c r="Y138" s="12"/>
      <c r="Z138" s="12"/>
      <c r="AA138" s="12"/>
      <c r="AB138" s="115"/>
    </row>
    <row r="139" spans="1:28" x14ac:dyDescent="0.2">
      <c r="A139" s="112"/>
      <c r="B139" s="113"/>
      <c r="C139" s="113"/>
      <c r="D139" s="113"/>
      <c r="E139" s="113"/>
      <c r="F139" s="113"/>
      <c r="G139" s="113"/>
      <c r="H139" s="113"/>
      <c r="I139" s="113"/>
      <c r="J139" s="113"/>
      <c r="K139" s="113"/>
      <c r="L139" s="113"/>
      <c r="M139" s="113"/>
      <c r="N139" s="113"/>
      <c r="O139" s="113"/>
      <c r="P139" s="113"/>
      <c r="Q139" s="114"/>
      <c r="R139" s="12"/>
      <c r="S139" s="12"/>
      <c r="T139" s="12"/>
      <c r="U139" s="12"/>
      <c r="V139" s="12"/>
      <c r="W139" s="12"/>
      <c r="X139" s="12"/>
      <c r="Y139" s="12"/>
      <c r="Z139" s="12"/>
      <c r="AA139" s="12"/>
      <c r="AB139" s="115"/>
    </row>
    <row r="140" spans="1:28" x14ac:dyDescent="0.2">
      <c r="A140" s="112"/>
      <c r="B140" s="113"/>
      <c r="C140" s="113"/>
      <c r="D140" s="113"/>
      <c r="E140" s="113"/>
      <c r="F140" s="113"/>
      <c r="G140" s="113"/>
      <c r="H140" s="113"/>
      <c r="I140" s="113"/>
      <c r="J140" s="113"/>
      <c r="K140" s="113"/>
      <c r="L140" s="113"/>
      <c r="M140" s="113"/>
      <c r="N140" s="113"/>
      <c r="O140" s="113"/>
      <c r="P140" s="113"/>
      <c r="Q140" s="114"/>
      <c r="R140" s="12"/>
      <c r="S140" s="12"/>
      <c r="T140" s="12"/>
      <c r="U140" s="12"/>
      <c r="V140" s="12"/>
      <c r="W140" s="12"/>
      <c r="X140" s="12"/>
      <c r="Y140" s="12"/>
      <c r="Z140" s="12"/>
      <c r="AA140" s="12"/>
      <c r="AB140" s="115"/>
    </row>
    <row r="141" spans="1:28" x14ac:dyDescent="0.2">
      <c r="A141" s="112"/>
      <c r="B141" s="113"/>
      <c r="C141" s="113"/>
      <c r="D141" s="113"/>
      <c r="E141" s="113"/>
      <c r="F141" s="113"/>
      <c r="G141" s="113"/>
      <c r="H141" s="113"/>
      <c r="I141" s="113"/>
      <c r="J141" s="113"/>
      <c r="K141" s="113"/>
      <c r="L141" s="113"/>
      <c r="M141" s="113"/>
      <c r="N141" s="113"/>
      <c r="O141" s="113"/>
      <c r="P141" s="113"/>
      <c r="Q141" s="114"/>
      <c r="R141" s="12"/>
      <c r="S141" s="12"/>
      <c r="T141" s="12"/>
      <c r="U141" s="12"/>
      <c r="V141" s="12"/>
      <c r="W141" s="12"/>
      <c r="X141" s="12"/>
      <c r="Y141" s="12"/>
      <c r="Z141" s="12"/>
      <c r="AA141" s="12"/>
      <c r="AB141" s="115"/>
    </row>
    <row r="142" spans="1:28" x14ac:dyDescent="0.2">
      <c r="A142" s="112"/>
      <c r="B142" s="113"/>
      <c r="C142" s="113"/>
      <c r="D142" s="113"/>
      <c r="E142" s="113"/>
      <c r="F142" s="113"/>
      <c r="G142" s="113"/>
      <c r="H142" s="113"/>
      <c r="I142" s="113"/>
      <c r="J142" s="113"/>
      <c r="K142" s="113"/>
      <c r="L142" s="113"/>
      <c r="M142" s="113"/>
      <c r="N142" s="113"/>
      <c r="O142" s="113"/>
      <c r="P142" s="113"/>
      <c r="Q142" s="114"/>
      <c r="R142" s="12"/>
      <c r="S142" s="12"/>
      <c r="T142" s="12"/>
      <c r="U142" s="12"/>
      <c r="V142" s="12"/>
      <c r="W142" s="12"/>
      <c r="X142" s="12"/>
      <c r="Y142" s="12"/>
      <c r="Z142" s="12"/>
      <c r="AA142" s="12"/>
      <c r="AB142" s="115"/>
    </row>
    <row r="143" spans="1:28" x14ac:dyDescent="0.2">
      <c r="A143" s="112"/>
      <c r="B143" s="113"/>
      <c r="C143" s="113"/>
      <c r="D143" s="113"/>
      <c r="E143" s="113"/>
      <c r="F143" s="113"/>
      <c r="G143" s="113"/>
      <c r="H143" s="113"/>
      <c r="I143" s="113"/>
      <c r="J143" s="113"/>
      <c r="K143" s="113"/>
      <c r="L143" s="113"/>
      <c r="M143" s="113"/>
      <c r="N143" s="113"/>
      <c r="O143" s="113"/>
      <c r="P143" s="113"/>
      <c r="Q143" s="114"/>
      <c r="R143" s="12"/>
      <c r="S143" s="12"/>
      <c r="T143" s="12"/>
      <c r="U143" s="12"/>
      <c r="V143" s="12"/>
      <c r="W143" s="12"/>
      <c r="X143" s="12"/>
      <c r="Y143" s="12"/>
      <c r="Z143" s="12"/>
      <c r="AA143" s="12"/>
      <c r="AB143" s="115"/>
    </row>
    <row r="144" spans="1:28" x14ac:dyDescent="0.2">
      <c r="A144" s="112"/>
      <c r="B144" s="113"/>
      <c r="C144" s="113"/>
      <c r="D144" s="113"/>
      <c r="E144" s="113"/>
      <c r="F144" s="113"/>
      <c r="G144" s="113"/>
      <c r="H144" s="113"/>
      <c r="I144" s="113"/>
      <c r="J144" s="113"/>
      <c r="K144" s="113"/>
      <c r="L144" s="113"/>
      <c r="M144" s="113"/>
      <c r="N144" s="113"/>
      <c r="O144" s="113"/>
      <c r="P144" s="113"/>
      <c r="Q144" s="114"/>
      <c r="R144" s="12"/>
      <c r="S144" s="12"/>
      <c r="T144" s="12"/>
      <c r="U144" s="12"/>
      <c r="V144" s="12"/>
      <c r="W144" s="12"/>
      <c r="X144" s="12"/>
      <c r="Y144" s="12"/>
      <c r="Z144" s="12"/>
      <c r="AA144" s="12"/>
      <c r="AB144" s="115"/>
    </row>
    <row r="145" spans="1:31" x14ac:dyDescent="0.2">
      <c r="A145" s="112"/>
      <c r="B145" s="113"/>
      <c r="C145" s="113"/>
      <c r="D145" s="113"/>
      <c r="E145" s="113"/>
      <c r="F145" s="113"/>
      <c r="G145" s="113"/>
      <c r="H145" s="113"/>
      <c r="I145" s="113"/>
      <c r="J145" s="113"/>
      <c r="K145" s="113"/>
      <c r="L145" s="113"/>
      <c r="M145" s="113"/>
      <c r="N145" s="113"/>
      <c r="O145" s="113"/>
      <c r="P145" s="113"/>
      <c r="Q145" s="114"/>
      <c r="R145" s="12"/>
      <c r="S145" s="12"/>
      <c r="T145" s="12"/>
      <c r="U145" s="12"/>
      <c r="V145" s="12"/>
      <c r="W145" s="12"/>
      <c r="X145" s="12"/>
      <c r="Y145" s="12"/>
      <c r="Z145" s="12"/>
      <c r="AA145" s="12"/>
      <c r="AB145" s="115"/>
    </row>
    <row r="146" spans="1:31" x14ac:dyDescent="0.2">
      <c r="A146" s="112"/>
      <c r="B146" s="113"/>
      <c r="C146" s="113"/>
      <c r="D146" s="113"/>
      <c r="E146" s="113"/>
      <c r="F146" s="113"/>
      <c r="G146" s="113"/>
      <c r="H146" s="113"/>
      <c r="I146" s="113"/>
      <c r="J146" s="113"/>
      <c r="K146" s="113"/>
      <c r="L146" s="113"/>
      <c r="M146" s="113"/>
      <c r="N146" s="113"/>
      <c r="O146" s="113"/>
      <c r="P146" s="113"/>
      <c r="Q146" s="114"/>
      <c r="R146" s="12"/>
      <c r="S146" s="12"/>
      <c r="T146" s="12"/>
      <c r="U146" s="12"/>
      <c r="V146" s="12"/>
      <c r="W146" s="12"/>
      <c r="X146" s="12"/>
      <c r="Y146" s="12"/>
      <c r="Z146" s="12"/>
      <c r="AA146" s="12"/>
      <c r="AB146" s="115"/>
    </row>
    <row r="147" spans="1:31" x14ac:dyDescent="0.2">
      <c r="A147" s="112"/>
      <c r="B147" s="113"/>
      <c r="C147" s="113"/>
      <c r="D147" s="113"/>
      <c r="E147" s="113"/>
      <c r="F147" s="113"/>
      <c r="G147" s="113"/>
      <c r="H147" s="113"/>
      <c r="I147" s="113"/>
      <c r="J147" s="113"/>
      <c r="K147" s="113"/>
      <c r="L147" s="113"/>
      <c r="M147" s="113"/>
      <c r="N147" s="113"/>
      <c r="O147" s="113"/>
      <c r="P147" s="113"/>
      <c r="Q147" s="114"/>
      <c r="R147" s="12"/>
      <c r="S147" s="12"/>
      <c r="T147" s="12"/>
      <c r="U147" s="12"/>
      <c r="V147" s="12"/>
      <c r="W147" s="12"/>
      <c r="X147" s="12"/>
      <c r="Y147" s="12"/>
      <c r="Z147" s="12"/>
      <c r="AA147" s="12"/>
      <c r="AB147" s="115"/>
    </row>
    <row r="148" spans="1:31" x14ac:dyDescent="0.2">
      <c r="A148" s="116"/>
      <c r="B148" s="117"/>
      <c r="C148" s="117"/>
      <c r="D148" s="117"/>
      <c r="E148" s="117"/>
      <c r="F148" s="117"/>
      <c r="G148" s="117"/>
      <c r="H148" s="117"/>
      <c r="I148" s="117"/>
      <c r="J148" s="117"/>
      <c r="K148" s="117"/>
      <c r="L148" s="117"/>
      <c r="M148" s="117"/>
      <c r="N148" s="117"/>
      <c r="O148" s="117"/>
      <c r="P148" s="117"/>
      <c r="Q148" s="118"/>
      <c r="R148" s="119"/>
      <c r="S148" s="119"/>
      <c r="T148" s="119"/>
      <c r="U148" s="119"/>
      <c r="V148" s="119"/>
      <c r="W148" s="119"/>
      <c r="X148" s="119"/>
      <c r="Y148" s="119"/>
      <c r="Z148" s="119"/>
      <c r="AA148" s="119"/>
      <c r="AB148" s="120"/>
    </row>
    <row r="149" spans="1:31" x14ac:dyDescent="0.2">
      <c r="A149" s="7"/>
      <c r="B149" s="8"/>
      <c r="C149" s="8"/>
      <c r="D149" s="8"/>
      <c r="E149" s="8"/>
      <c r="F149" s="8"/>
      <c r="G149" s="8"/>
      <c r="H149" s="8"/>
      <c r="I149" s="8"/>
      <c r="J149" s="8"/>
      <c r="K149" s="8"/>
      <c r="L149" s="8"/>
      <c r="M149" s="8"/>
      <c r="N149" s="8"/>
      <c r="O149" s="8"/>
      <c r="P149" s="8"/>
      <c r="Q149" s="7"/>
    </row>
    <row r="150" spans="1:31" x14ac:dyDescent="0.2">
      <c r="A150" s="7"/>
      <c r="B150" s="8"/>
      <c r="C150" s="8"/>
      <c r="D150" s="8"/>
      <c r="E150" s="8"/>
      <c r="F150" s="8"/>
      <c r="G150" s="8"/>
      <c r="H150" s="8"/>
      <c r="I150" s="8"/>
      <c r="J150" s="8"/>
      <c r="K150" s="8"/>
      <c r="L150" s="8"/>
      <c r="M150" s="8"/>
      <c r="N150" s="8"/>
      <c r="O150" s="8"/>
      <c r="P150" s="8"/>
      <c r="Q150" s="7"/>
    </row>
    <row r="151" spans="1:31" ht="23.25" x14ac:dyDescent="0.2">
      <c r="A151" s="776" t="s">
        <v>90</v>
      </c>
      <c r="B151" s="777"/>
      <c r="C151" s="777"/>
      <c r="D151" s="777"/>
      <c r="E151" s="777"/>
      <c r="F151" s="777"/>
      <c r="G151" s="777"/>
      <c r="H151" s="777"/>
      <c r="I151" s="777"/>
      <c r="J151" s="777"/>
      <c r="K151" s="777"/>
      <c r="L151" s="777"/>
      <c r="M151" s="777"/>
      <c r="N151" s="777"/>
      <c r="O151" s="777"/>
      <c r="P151" s="777"/>
      <c r="Q151" s="777"/>
      <c r="R151" s="777"/>
      <c r="S151" s="777"/>
      <c r="T151" s="777"/>
      <c r="U151" s="777"/>
      <c r="V151" s="777"/>
      <c r="W151" s="777"/>
      <c r="X151" s="777"/>
      <c r="Y151" s="777"/>
      <c r="Z151" s="777"/>
      <c r="AA151" s="777"/>
      <c r="AB151" s="778"/>
      <c r="AC151" s="111"/>
      <c r="AD151" s="111"/>
      <c r="AE151" s="111"/>
    </row>
    <row r="152" spans="1:31" x14ac:dyDescent="0.2">
      <c r="A152" s="112"/>
      <c r="B152" s="113"/>
      <c r="C152" s="113"/>
      <c r="D152" s="113"/>
      <c r="E152" s="113"/>
      <c r="F152" s="113"/>
      <c r="G152" s="113"/>
      <c r="H152" s="113"/>
      <c r="I152" s="113"/>
      <c r="J152" s="113"/>
      <c r="K152" s="113"/>
      <c r="L152" s="113"/>
      <c r="M152" s="113"/>
      <c r="N152" s="113"/>
      <c r="O152" s="113"/>
      <c r="P152" s="113"/>
      <c r="Q152" s="114"/>
      <c r="R152" s="12"/>
      <c r="S152" s="12"/>
      <c r="T152" s="12"/>
      <c r="U152" s="12"/>
      <c r="V152" s="12"/>
      <c r="W152" s="12"/>
      <c r="X152" s="12"/>
      <c r="Y152" s="12"/>
      <c r="Z152" s="12"/>
      <c r="AA152" s="12"/>
      <c r="AB152" s="115"/>
    </row>
    <row r="153" spans="1:31" x14ac:dyDescent="0.2">
      <c r="A153" s="112"/>
      <c r="B153" s="113"/>
      <c r="C153" s="113"/>
      <c r="D153" s="113"/>
      <c r="E153" s="113"/>
      <c r="F153" s="113"/>
      <c r="G153" s="113"/>
      <c r="H153" s="113"/>
      <c r="I153" s="113"/>
      <c r="J153" s="113"/>
      <c r="K153" s="113"/>
      <c r="L153" s="113"/>
      <c r="M153" s="113"/>
      <c r="N153" s="113"/>
      <c r="O153" s="113"/>
      <c r="P153" s="113"/>
      <c r="Q153" s="114"/>
      <c r="R153" s="12"/>
      <c r="S153" s="12"/>
      <c r="T153" s="12"/>
      <c r="U153" s="12"/>
      <c r="V153" s="12"/>
      <c r="W153" s="12"/>
      <c r="X153" s="12"/>
      <c r="Y153" s="12"/>
      <c r="Z153" s="12"/>
      <c r="AA153" s="12"/>
      <c r="AB153" s="115"/>
    </row>
    <row r="154" spans="1:31" x14ac:dyDescent="0.2">
      <c r="A154" s="112"/>
      <c r="B154" s="113"/>
      <c r="C154" s="113"/>
      <c r="D154" s="113"/>
      <c r="E154" s="113"/>
      <c r="F154" s="113"/>
      <c r="G154" s="113"/>
      <c r="H154" s="113"/>
      <c r="I154" s="113"/>
      <c r="J154" s="113"/>
      <c r="K154" s="113"/>
      <c r="L154" s="113"/>
      <c r="M154" s="113"/>
      <c r="N154" s="113"/>
      <c r="O154" s="113"/>
      <c r="P154" s="113"/>
      <c r="Q154" s="114"/>
      <c r="R154" s="12"/>
      <c r="S154" s="12"/>
      <c r="T154" s="12"/>
      <c r="U154" s="12"/>
      <c r="V154" s="12"/>
      <c r="W154" s="12"/>
      <c r="X154" s="12"/>
      <c r="Y154" s="12"/>
      <c r="Z154" s="12"/>
      <c r="AA154" s="12"/>
      <c r="AB154" s="115"/>
    </row>
    <row r="155" spans="1:31" x14ac:dyDescent="0.2">
      <c r="A155" s="112"/>
      <c r="B155" s="113"/>
      <c r="C155" s="113"/>
      <c r="D155" s="113"/>
      <c r="E155" s="113"/>
      <c r="F155" s="113"/>
      <c r="G155" s="113"/>
      <c r="H155" s="113"/>
      <c r="I155" s="113"/>
      <c r="J155" s="113"/>
      <c r="K155" s="113"/>
      <c r="L155" s="113"/>
      <c r="M155" s="113"/>
      <c r="N155" s="113"/>
      <c r="O155" s="113"/>
      <c r="P155" s="113"/>
      <c r="Q155" s="114"/>
      <c r="R155" s="12"/>
      <c r="S155" s="12"/>
      <c r="T155" s="12"/>
      <c r="U155" s="12"/>
      <c r="V155" s="12"/>
      <c r="W155" s="12"/>
      <c r="X155" s="12"/>
      <c r="Y155" s="12"/>
      <c r="Z155" s="12"/>
      <c r="AA155" s="12"/>
      <c r="AB155" s="115"/>
    </row>
    <row r="156" spans="1:31" x14ac:dyDescent="0.2">
      <c r="A156" s="112"/>
      <c r="B156" s="113"/>
      <c r="C156" s="113"/>
      <c r="D156" s="113"/>
      <c r="E156" s="113"/>
      <c r="F156" s="113"/>
      <c r="G156" s="113"/>
      <c r="H156" s="113"/>
      <c r="I156" s="113"/>
      <c r="J156" s="113"/>
      <c r="K156" s="113"/>
      <c r="L156" s="113"/>
      <c r="M156" s="113"/>
      <c r="N156" s="113"/>
      <c r="O156" s="113"/>
      <c r="P156" s="113"/>
      <c r="Q156" s="114"/>
      <c r="R156" s="12"/>
      <c r="S156" s="12"/>
      <c r="T156" s="12"/>
      <c r="U156" s="12"/>
      <c r="V156" s="12"/>
      <c r="W156" s="12"/>
      <c r="X156" s="12"/>
      <c r="Y156" s="12"/>
      <c r="Z156" s="12"/>
      <c r="AA156" s="12"/>
      <c r="AB156" s="115"/>
    </row>
    <row r="157" spans="1:31" x14ac:dyDescent="0.2">
      <c r="A157" s="112"/>
      <c r="B157" s="113"/>
      <c r="C157" s="113"/>
      <c r="D157" s="113"/>
      <c r="E157" s="113"/>
      <c r="F157" s="113"/>
      <c r="G157" s="113"/>
      <c r="H157" s="113"/>
      <c r="I157" s="113"/>
      <c r="J157" s="113"/>
      <c r="K157" s="113"/>
      <c r="L157" s="113"/>
      <c r="M157" s="113"/>
      <c r="N157" s="113"/>
      <c r="O157" s="113"/>
      <c r="P157" s="113"/>
      <c r="Q157" s="114"/>
      <c r="R157" s="12"/>
      <c r="S157" s="12"/>
      <c r="T157" s="12"/>
      <c r="U157" s="12"/>
      <c r="V157" s="12"/>
      <c r="W157" s="12"/>
      <c r="X157" s="12"/>
      <c r="Y157" s="12"/>
      <c r="Z157" s="12"/>
      <c r="AA157" s="12"/>
      <c r="AB157" s="115"/>
    </row>
    <row r="158" spans="1:31" x14ac:dyDescent="0.2">
      <c r="A158" s="112"/>
      <c r="B158" s="113"/>
      <c r="C158" s="113"/>
      <c r="D158" s="113"/>
      <c r="E158" s="113"/>
      <c r="F158" s="113"/>
      <c r="G158" s="113"/>
      <c r="H158" s="113"/>
      <c r="I158" s="113"/>
      <c r="J158" s="113"/>
      <c r="K158" s="113"/>
      <c r="L158" s="113"/>
      <c r="M158" s="113"/>
      <c r="N158" s="113"/>
      <c r="O158" s="113"/>
      <c r="P158" s="113"/>
      <c r="Q158" s="114"/>
      <c r="R158" s="12"/>
      <c r="S158" s="12"/>
      <c r="T158" s="12"/>
      <c r="U158" s="12"/>
      <c r="V158" s="12"/>
      <c r="W158" s="12"/>
      <c r="X158" s="12"/>
      <c r="Y158" s="12"/>
      <c r="Z158" s="12"/>
      <c r="AA158" s="12"/>
      <c r="AB158" s="115"/>
    </row>
    <row r="159" spans="1:31" x14ac:dyDescent="0.2">
      <c r="A159" s="112"/>
      <c r="B159" s="113"/>
      <c r="C159" s="113"/>
      <c r="D159" s="113"/>
      <c r="E159" s="113"/>
      <c r="F159" s="113"/>
      <c r="G159" s="113"/>
      <c r="H159" s="113"/>
      <c r="I159" s="113"/>
      <c r="J159" s="113"/>
      <c r="K159" s="113"/>
      <c r="L159" s="113"/>
      <c r="M159" s="113"/>
      <c r="N159" s="113"/>
      <c r="O159" s="113"/>
      <c r="P159" s="113"/>
      <c r="Q159" s="114"/>
      <c r="R159" s="12"/>
      <c r="S159" s="12"/>
      <c r="T159" s="12"/>
      <c r="U159" s="12"/>
      <c r="V159" s="12"/>
      <c r="W159" s="12"/>
      <c r="X159" s="12"/>
      <c r="Y159" s="12"/>
      <c r="Z159" s="12"/>
      <c r="AA159" s="12"/>
      <c r="AB159" s="115"/>
    </row>
    <row r="160" spans="1:31" x14ac:dyDescent="0.2">
      <c r="A160" s="112"/>
      <c r="B160" s="113"/>
      <c r="C160" s="113"/>
      <c r="D160" s="113"/>
      <c r="E160" s="113"/>
      <c r="F160" s="113"/>
      <c r="G160" s="113"/>
      <c r="H160" s="113"/>
      <c r="I160" s="113"/>
      <c r="J160" s="113"/>
      <c r="K160" s="113"/>
      <c r="L160" s="113"/>
      <c r="M160" s="113"/>
      <c r="N160" s="113"/>
      <c r="O160" s="113"/>
      <c r="P160" s="113"/>
      <c r="Q160" s="114"/>
      <c r="R160" s="12"/>
      <c r="S160" s="12"/>
      <c r="T160" s="12"/>
      <c r="U160" s="12"/>
      <c r="V160" s="12"/>
      <c r="W160" s="12"/>
      <c r="X160" s="12"/>
      <c r="Y160" s="12"/>
      <c r="Z160" s="12"/>
      <c r="AA160" s="12"/>
      <c r="AB160" s="115"/>
    </row>
    <row r="161" spans="1:31" x14ac:dyDescent="0.2">
      <c r="A161" s="112"/>
      <c r="B161" s="113"/>
      <c r="C161" s="113"/>
      <c r="D161" s="113"/>
      <c r="E161" s="113"/>
      <c r="F161" s="113"/>
      <c r="G161" s="113"/>
      <c r="H161" s="113"/>
      <c r="I161" s="113"/>
      <c r="J161" s="113"/>
      <c r="K161" s="113"/>
      <c r="L161" s="113"/>
      <c r="M161" s="113"/>
      <c r="N161" s="113"/>
      <c r="O161" s="113"/>
      <c r="P161" s="113"/>
      <c r="Q161" s="114"/>
      <c r="R161" s="12"/>
      <c r="S161" s="12"/>
      <c r="T161" s="12"/>
      <c r="U161" s="12"/>
      <c r="V161" s="12"/>
      <c r="W161" s="12"/>
      <c r="X161" s="12"/>
      <c r="Y161" s="12"/>
      <c r="Z161" s="12"/>
      <c r="AA161" s="12"/>
      <c r="AB161" s="115"/>
    </row>
    <row r="162" spans="1:31" x14ac:dyDescent="0.2">
      <c r="A162" s="112"/>
      <c r="B162" s="113"/>
      <c r="C162" s="113"/>
      <c r="D162" s="113"/>
      <c r="E162" s="113"/>
      <c r="F162" s="113"/>
      <c r="G162" s="113"/>
      <c r="H162" s="113"/>
      <c r="I162" s="113"/>
      <c r="J162" s="113"/>
      <c r="K162" s="113"/>
      <c r="L162" s="113"/>
      <c r="M162" s="113"/>
      <c r="N162" s="113"/>
      <c r="O162" s="113"/>
      <c r="P162" s="113"/>
      <c r="Q162" s="114"/>
      <c r="R162" s="12"/>
      <c r="S162" s="12"/>
      <c r="T162" s="12"/>
      <c r="U162" s="12"/>
      <c r="V162" s="12"/>
      <c r="W162" s="12"/>
      <c r="X162" s="12"/>
      <c r="Y162" s="12"/>
      <c r="Z162" s="12"/>
      <c r="AA162" s="12"/>
      <c r="AB162" s="115"/>
    </row>
    <row r="163" spans="1:31" x14ac:dyDescent="0.2">
      <c r="A163" s="112"/>
      <c r="B163" s="113"/>
      <c r="C163" s="113"/>
      <c r="D163" s="113"/>
      <c r="E163" s="113"/>
      <c r="F163" s="113"/>
      <c r="G163" s="113"/>
      <c r="H163" s="113"/>
      <c r="I163" s="113"/>
      <c r="J163" s="113"/>
      <c r="K163" s="113"/>
      <c r="L163" s="113"/>
      <c r="M163" s="113"/>
      <c r="N163" s="113"/>
      <c r="O163" s="113"/>
      <c r="P163" s="113"/>
      <c r="Q163" s="114"/>
      <c r="R163" s="12"/>
      <c r="S163" s="12"/>
      <c r="T163" s="12"/>
      <c r="U163" s="12"/>
      <c r="V163" s="12"/>
      <c r="W163" s="12"/>
      <c r="X163" s="12"/>
      <c r="Y163" s="12"/>
      <c r="Z163" s="12"/>
      <c r="AA163" s="12"/>
      <c r="AB163" s="115"/>
    </row>
    <row r="164" spans="1:31" x14ac:dyDescent="0.2">
      <c r="A164" s="112"/>
      <c r="B164" s="113"/>
      <c r="C164" s="113"/>
      <c r="D164" s="113"/>
      <c r="E164" s="113"/>
      <c r="F164" s="113"/>
      <c r="G164" s="113"/>
      <c r="H164" s="113"/>
      <c r="I164" s="113"/>
      <c r="J164" s="113"/>
      <c r="K164" s="113"/>
      <c r="L164" s="113"/>
      <c r="M164" s="113"/>
      <c r="N164" s="113"/>
      <c r="O164" s="113"/>
      <c r="P164" s="113"/>
      <c r="Q164" s="114"/>
      <c r="R164" s="12"/>
      <c r="S164" s="12"/>
      <c r="T164" s="12"/>
      <c r="U164" s="12"/>
      <c r="V164" s="12"/>
      <c r="W164" s="12"/>
      <c r="X164" s="12"/>
      <c r="Y164" s="12"/>
      <c r="Z164" s="12"/>
      <c r="AA164" s="12"/>
      <c r="AB164" s="115"/>
    </row>
    <row r="165" spans="1:31" x14ac:dyDescent="0.2">
      <c r="A165" s="112"/>
      <c r="B165" s="113"/>
      <c r="C165" s="113"/>
      <c r="D165" s="113"/>
      <c r="E165" s="113"/>
      <c r="F165" s="113"/>
      <c r="G165" s="113"/>
      <c r="H165" s="113"/>
      <c r="I165" s="113"/>
      <c r="J165" s="113"/>
      <c r="K165" s="113"/>
      <c r="L165" s="113"/>
      <c r="M165" s="113"/>
      <c r="N165" s="113"/>
      <c r="O165" s="113"/>
      <c r="P165" s="113"/>
      <c r="Q165" s="114"/>
      <c r="R165" s="12"/>
      <c r="S165" s="12"/>
      <c r="T165" s="12"/>
      <c r="U165" s="12"/>
      <c r="V165" s="12"/>
      <c r="W165" s="12"/>
      <c r="X165" s="12"/>
      <c r="Y165" s="12"/>
      <c r="Z165" s="12"/>
      <c r="AA165" s="12"/>
      <c r="AB165" s="115"/>
    </row>
    <row r="166" spans="1:31" x14ac:dyDescent="0.2">
      <c r="A166" s="112"/>
      <c r="B166" s="113"/>
      <c r="C166" s="113"/>
      <c r="D166" s="113"/>
      <c r="E166" s="113"/>
      <c r="F166" s="113"/>
      <c r="G166" s="113"/>
      <c r="H166" s="113"/>
      <c r="I166" s="113"/>
      <c r="J166" s="113"/>
      <c r="K166" s="113"/>
      <c r="L166" s="113"/>
      <c r="M166" s="113"/>
      <c r="N166" s="113"/>
      <c r="O166" s="113"/>
      <c r="P166" s="113"/>
      <c r="Q166" s="114"/>
      <c r="R166" s="12"/>
      <c r="S166" s="12"/>
      <c r="T166" s="12"/>
      <c r="U166" s="12"/>
      <c r="V166" s="12"/>
      <c r="W166" s="12"/>
      <c r="X166" s="12"/>
      <c r="Y166" s="12"/>
      <c r="Z166" s="12"/>
      <c r="AA166" s="12"/>
      <c r="AB166" s="115"/>
    </row>
    <row r="167" spans="1:31" x14ac:dyDescent="0.2">
      <c r="A167" s="112"/>
      <c r="B167" s="113"/>
      <c r="C167" s="113"/>
      <c r="D167" s="113"/>
      <c r="E167" s="113"/>
      <c r="F167" s="113"/>
      <c r="G167" s="113"/>
      <c r="H167" s="113"/>
      <c r="I167" s="113"/>
      <c r="J167" s="113"/>
      <c r="K167" s="113"/>
      <c r="L167" s="113"/>
      <c r="M167" s="113"/>
      <c r="N167" s="113"/>
      <c r="O167" s="113"/>
      <c r="P167" s="113"/>
      <c r="Q167" s="114"/>
      <c r="R167" s="12"/>
      <c r="S167" s="12"/>
      <c r="T167" s="12"/>
      <c r="U167" s="12"/>
      <c r="V167" s="12"/>
      <c r="W167" s="12"/>
      <c r="X167" s="12"/>
      <c r="Y167" s="12"/>
      <c r="Z167" s="12"/>
      <c r="AA167" s="12"/>
      <c r="AB167" s="115"/>
    </row>
    <row r="168" spans="1:31" x14ac:dyDescent="0.2">
      <c r="A168" s="112"/>
      <c r="B168" s="113"/>
      <c r="C168" s="113"/>
      <c r="D168" s="113"/>
      <c r="E168" s="113"/>
      <c r="F168" s="113"/>
      <c r="G168" s="113"/>
      <c r="H168" s="113"/>
      <c r="I168" s="113"/>
      <c r="J168" s="113"/>
      <c r="K168" s="113"/>
      <c r="L168" s="113"/>
      <c r="M168" s="113"/>
      <c r="N168" s="113"/>
      <c r="O168" s="113"/>
      <c r="P168" s="113"/>
      <c r="Q168" s="114"/>
      <c r="R168" s="12"/>
      <c r="S168" s="12"/>
      <c r="T168" s="12"/>
      <c r="U168" s="12"/>
      <c r="V168" s="12"/>
      <c r="W168" s="12"/>
      <c r="X168" s="12"/>
      <c r="Y168" s="12"/>
      <c r="Z168" s="12"/>
      <c r="AA168" s="12"/>
      <c r="AB168" s="115"/>
    </row>
    <row r="169" spans="1:31" x14ac:dyDescent="0.2">
      <c r="A169" s="112"/>
      <c r="B169" s="113"/>
      <c r="C169" s="113"/>
      <c r="D169" s="113"/>
      <c r="E169" s="113"/>
      <c r="F169" s="113"/>
      <c r="G169" s="113"/>
      <c r="H169" s="113"/>
      <c r="I169" s="113"/>
      <c r="J169" s="113"/>
      <c r="K169" s="113"/>
      <c r="L169" s="113"/>
      <c r="M169" s="113"/>
      <c r="N169" s="113"/>
      <c r="O169" s="113"/>
      <c r="P169" s="113"/>
      <c r="Q169" s="114"/>
      <c r="R169" s="12"/>
      <c r="S169" s="12"/>
      <c r="T169" s="12"/>
      <c r="U169" s="12"/>
      <c r="V169" s="12"/>
      <c r="W169" s="12"/>
      <c r="X169" s="12"/>
      <c r="Y169" s="12"/>
      <c r="Z169" s="12"/>
      <c r="AA169" s="12"/>
      <c r="AB169" s="115"/>
    </row>
    <row r="170" spans="1:31" x14ac:dyDescent="0.2">
      <c r="A170" s="112"/>
      <c r="B170" s="113"/>
      <c r="C170" s="113"/>
      <c r="D170" s="113"/>
      <c r="E170" s="113"/>
      <c r="F170" s="113"/>
      <c r="G170" s="113"/>
      <c r="H170" s="113"/>
      <c r="I170" s="113"/>
      <c r="J170" s="113"/>
      <c r="K170" s="113"/>
      <c r="L170" s="113"/>
      <c r="M170" s="113"/>
      <c r="N170" s="113"/>
      <c r="O170" s="113"/>
      <c r="P170" s="113"/>
      <c r="Q170" s="114"/>
      <c r="R170" s="12"/>
      <c r="S170" s="12"/>
      <c r="T170" s="12"/>
      <c r="U170" s="12"/>
      <c r="V170" s="12"/>
      <c r="W170" s="12"/>
      <c r="X170" s="12"/>
      <c r="Y170" s="12"/>
      <c r="Z170" s="12"/>
      <c r="AA170" s="12"/>
      <c r="AB170" s="115"/>
    </row>
    <row r="171" spans="1:31" x14ac:dyDescent="0.2">
      <c r="A171" s="116"/>
      <c r="B171" s="117"/>
      <c r="C171" s="117"/>
      <c r="D171" s="117"/>
      <c r="E171" s="117"/>
      <c r="F171" s="117"/>
      <c r="G171" s="117"/>
      <c r="H171" s="117"/>
      <c r="I171" s="117"/>
      <c r="J171" s="117"/>
      <c r="K171" s="117"/>
      <c r="L171" s="117"/>
      <c r="M171" s="117"/>
      <c r="N171" s="117"/>
      <c r="O171" s="117"/>
      <c r="P171" s="117"/>
      <c r="Q171" s="118"/>
      <c r="R171" s="119"/>
      <c r="S171" s="119"/>
      <c r="T171" s="119"/>
      <c r="U171" s="119"/>
      <c r="V171" s="119"/>
      <c r="W171" s="119"/>
      <c r="X171" s="119"/>
      <c r="Y171" s="119"/>
      <c r="Z171" s="119"/>
      <c r="AA171" s="119"/>
      <c r="AB171" s="120"/>
    </row>
    <row r="172" spans="1:31" x14ac:dyDescent="0.2">
      <c r="A172" s="7"/>
      <c r="B172" s="8"/>
      <c r="C172" s="8"/>
      <c r="D172" s="8"/>
      <c r="E172" s="8"/>
      <c r="F172" s="8"/>
      <c r="G172" s="8"/>
      <c r="H172" s="8"/>
      <c r="I172" s="8"/>
      <c r="J172" s="8"/>
      <c r="K172" s="8"/>
      <c r="L172" s="8"/>
      <c r="M172" s="8"/>
      <c r="N172" s="8"/>
      <c r="O172" s="8"/>
      <c r="P172" s="8"/>
      <c r="Q172" s="7"/>
    </row>
    <row r="173" spans="1:31" x14ac:dyDescent="0.2">
      <c r="B173" s="15"/>
      <c r="C173" s="15"/>
      <c r="D173" s="15"/>
      <c r="E173" s="15"/>
      <c r="F173" s="15"/>
      <c r="G173" s="15"/>
      <c r="H173" s="15"/>
      <c r="I173" s="15"/>
      <c r="J173" s="15"/>
      <c r="K173" s="15"/>
      <c r="L173" s="15"/>
      <c r="M173" s="15"/>
      <c r="N173" s="15"/>
      <c r="O173" s="15"/>
      <c r="P173" s="15"/>
    </row>
    <row r="174" spans="1:31" ht="23.25" x14ac:dyDescent="0.2">
      <c r="A174" s="776" t="s">
        <v>92</v>
      </c>
      <c r="B174" s="777"/>
      <c r="C174" s="777"/>
      <c r="D174" s="777"/>
      <c r="E174" s="777"/>
      <c r="F174" s="777"/>
      <c r="G174" s="777"/>
      <c r="H174" s="777"/>
      <c r="I174" s="777"/>
      <c r="J174" s="777"/>
      <c r="K174" s="777"/>
      <c r="L174" s="777"/>
      <c r="M174" s="777"/>
      <c r="N174" s="777"/>
      <c r="O174" s="777"/>
      <c r="P174" s="777"/>
      <c r="Q174" s="777"/>
      <c r="R174" s="777"/>
      <c r="S174" s="777"/>
      <c r="T174" s="777"/>
      <c r="U174" s="777"/>
      <c r="V174" s="777"/>
      <c r="W174" s="777"/>
      <c r="X174" s="777"/>
      <c r="Y174" s="777"/>
      <c r="Z174" s="777"/>
      <c r="AA174" s="777"/>
      <c r="AB174" s="778"/>
      <c r="AC174" s="111"/>
      <c r="AD174" s="111"/>
      <c r="AE174" s="111"/>
    </row>
    <row r="175" spans="1:31" x14ac:dyDescent="0.2">
      <c r="A175" s="146"/>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15"/>
    </row>
    <row r="176" spans="1:31" ht="13.5" x14ac:dyDescent="0.25">
      <c r="A176" s="150" t="s">
        <v>74</v>
      </c>
      <c r="B176" s="1"/>
      <c r="C176" s="1"/>
      <c r="D176" s="1"/>
      <c r="E176" s="1"/>
      <c r="F176" s="1"/>
      <c r="G176" s="1"/>
      <c r="H176" s="1"/>
      <c r="I176" s="1"/>
      <c r="J176" s="1"/>
      <c r="K176" s="1"/>
      <c r="L176" s="1"/>
      <c r="M176" s="1"/>
      <c r="N176" s="1"/>
      <c r="O176" s="1"/>
      <c r="P176" s="1"/>
      <c r="Q176" s="1"/>
      <c r="R176" s="1"/>
      <c r="S176" s="10"/>
      <c r="T176" s="12"/>
      <c r="U176" s="12"/>
      <c r="V176" s="12"/>
      <c r="W176" s="12"/>
      <c r="X176" s="12"/>
      <c r="Y176" s="12"/>
      <c r="Z176" s="12"/>
      <c r="AA176" s="12"/>
      <c r="AB176" s="115"/>
    </row>
    <row r="177" spans="1:28" x14ac:dyDescent="0.2">
      <c r="A177" s="151"/>
      <c r="B177" s="1"/>
      <c r="C177" s="1"/>
      <c r="D177" s="1"/>
      <c r="E177" s="1"/>
      <c r="F177" s="1"/>
      <c r="G177" s="1"/>
      <c r="H177" s="1"/>
      <c r="I177" s="1"/>
      <c r="J177" s="1"/>
      <c r="K177" s="1"/>
      <c r="L177" s="1"/>
      <c r="M177" s="1"/>
      <c r="N177" s="1"/>
      <c r="O177" s="1"/>
      <c r="P177" s="1"/>
      <c r="Q177" s="1"/>
      <c r="R177" s="1"/>
      <c r="S177" s="10"/>
      <c r="T177" s="12"/>
      <c r="U177" s="12"/>
      <c r="V177" s="12"/>
      <c r="W177" s="12"/>
      <c r="X177" s="12"/>
      <c r="Y177" s="12"/>
      <c r="Z177" s="12"/>
      <c r="AA177" s="12"/>
      <c r="AB177" s="115"/>
    </row>
    <row r="178" spans="1:28" x14ac:dyDescent="0.2">
      <c r="A178" s="146"/>
      <c r="B178" s="1"/>
      <c r="C178" s="1"/>
      <c r="D178" s="1"/>
      <c r="E178" s="1"/>
      <c r="F178" s="1"/>
      <c r="G178" s="1"/>
      <c r="H178" s="1"/>
      <c r="I178" s="1"/>
      <c r="J178" s="1"/>
      <c r="K178" s="1"/>
      <c r="L178" s="1"/>
      <c r="M178" s="1"/>
      <c r="N178" s="1"/>
      <c r="O178" s="1"/>
      <c r="P178" s="1"/>
      <c r="Q178" s="1"/>
      <c r="R178" s="1"/>
      <c r="S178" s="10"/>
      <c r="T178" s="12"/>
      <c r="U178" s="12"/>
      <c r="V178" s="12"/>
      <c r="W178" s="12"/>
      <c r="X178" s="12"/>
      <c r="Y178" s="12"/>
      <c r="Z178" s="12"/>
      <c r="AA178" s="12"/>
      <c r="AB178" s="115"/>
    </row>
    <row r="179" spans="1:28" x14ac:dyDescent="0.2">
      <c r="A179" s="146"/>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15"/>
    </row>
    <row r="180" spans="1:28" x14ac:dyDescent="0.2">
      <c r="A180" s="146"/>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15"/>
    </row>
    <row r="181" spans="1:28" x14ac:dyDescent="0.2">
      <c r="A181" s="146"/>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15"/>
    </row>
    <row r="182" spans="1:28" x14ac:dyDescent="0.2">
      <c r="A182" s="146"/>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15"/>
    </row>
    <row r="183" spans="1:28" x14ac:dyDescent="0.2">
      <c r="A183" s="146"/>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15"/>
    </row>
    <row r="184" spans="1:28" x14ac:dyDescent="0.2">
      <c r="A184" s="146"/>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15"/>
    </row>
    <row r="185" spans="1:28" x14ac:dyDescent="0.2">
      <c r="A185" s="146"/>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15"/>
    </row>
    <row r="186" spans="1:28" x14ac:dyDescent="0.2">
      <c r="A186" s="146"/>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15"/>
    </row>
    <row r="187" spans="1:28" x14ac:dyDescent="0.2">
      <c r="A187" s="146"/>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15"/>
    </row>
    <row r="188" spans="1:28" x14ac:dyDescent="0.2">
      <c r="A188" s="146"/>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15"/>
    </row>
    <row r="189" spans="1:28" x14ac:dyDescent="0.2">
      <c r="A189" s="146"/>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15"/>
    </row>
    <row r="190" spans="1:28" x14ac:dyDescent="0.2">
      <c r="A190" s="146"/>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15"/>
    </row>
    <row r="191" spans="1:28" x14ac:dyDescent="0.2">
      <c r="A191" s="146"/>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15"/>
    </row>
    <row r="192" spans="1:28" x14ac:dyDescent="0.2">
      <c r="A192" s="146"/>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15"/>
    </row>
    <row r="193" spans="1:31" x14ac:dyDescent="0.2">
      <c r="A193" s="146"/>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15"/>
    </row>
    <row r="194" spans="1:31" x14ac:dyDescent="0.2">
      <c r="A194" s="148"/>
      <c r="B194" s="119"/>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c r="AA194" s="119"/>
      <c r="AB194" s="120"/>
    </row>
    <row r="196" spans="1:31" x14ac:dyDescent="0.2">
      <c r="B196" s="15" t="s">
        <v>97</v>
      </c>
      <c r="C196" s="15">
        <v>92</v>
      </c>
      <c r="D196" s="15">
        <v>92</v>
      </c>
      <c r="E196" s="15">
        <v>92</v>
      </c>
      <c r="F196" s="15">
        <v>92</v>
      </c>
      <c r="G196" s="15">
        <v>92</v>
      </c>
      <c r="H196" s="15">
        <v>92</v>
      </c>
      <c r="I196" s="15">
        <v>92</v>
      </c>
      <c r="J196" s="15">
        <v>92</v>
      </c>
      <c r="K196" s="15">
        <v>92</v>
      </c>
      <c r="L196" s="15">
        <v>92</v>
      </c>
      <c r="M196" s="15">
        <v>92</v>
      </c>
      <c r="N196" s="15">
        <v>92</v>
      </c>
      <c r="O196" s="15">
        <v>92</v>
      </c>
      <c r="P196" s="15"/>
      <c r="Q196" s="10"/>
    </row>
    <row r="197" spans="1:31" ht="23.25" x14ac:dyDescent="0.2">
      <c r="A197" s="776" t="s">
        <v>99</v>
      </c>
      <c r="B197" s="777"/>
      <c r="C197" s="777"/>
      <c r="D197" s="777"/>
      <c r="E197" s="777"/>
      <c r="F197" s="777"/>
      <c r="G197" s="777"/>
      <c r="H197" s="777"/>
      <c r="I197" s="777"/>
      <c r="J197" s="777"/>
      <c r="K197" s="777"/>
      <c r="L197" s="777"/>
      <c r="M197" s="777"/>
      <c r="N197" s="777"/>
      <c r="O197" s="777"/>
      <c r="P197" s="777"/>
      <c r="Q197" s="777"/>
      <c r="R197" s="777"/>
      <c r="S197" s="777"/>
      <c r="T197" s="777"/>
      <c r="U197" s="777"/>
      <c r="V197" s="777"/>
      <c r="W197" s="777"/>
      <c r="X197" s="777"/>
      <c r="Y197" s="777"/>
      <c r="Z197" s="777"/>
      <c r="AA197" s="777"/>
      <c r="AB197" s="778"/>
      <c r="AC197" s="111"/>
      <c r="AD197" s="111"/>
      <c r="AE197" s="111"/>
    </row>
    <row r="198" spans="1:31" x14ac:dyDescent="0.2">
      <c r="A198" s="146"/>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15"/>
    </row>
    <row r="199" spans="1:31" x14ac:dyDescent="0.2">
      <c r="A199" s="146"/>
      <c r="B199" s="1"/>
      <c r="C199" s="1"/>
      <c r="D199" s="1"/>
      <c r="E199" s="1"/>
      <c r="F199" s="1"/>
      <c r="G199" s="1"/>
      <c r="H199" s="1"/>
      <c r="I199" s="1"/>
      <c r="J199" s="1"/>
      <c r="K199" s="1"/>
      <c r="L199" s="1"/>
      <c r="M199" s="1"/>
      <c r="N199" s="1"/>
      <c r="O199" s="1"/>
      <c r="P199" s="1"/>
      <c r="Q199" s="1"/>
      <c r="R199" s="12"/>
      <c r="S199" s="12"/>
      <c r="T199" s="12"/>
      <c r="U199" s="12"/>
      <c r="V199" s="12"/>
      <c r="W199" s="12"/>
      <c r="X199" s="12"/>
      <c r="Y199" s="12"/>
      <c r="Z199" s="12"/>
      <c r="AA199" s="12"/>
      <c r="AB199" s="115"/>
    </row>
    <row r="200" spans="1:31" x14ac:dyDescent="0.2">
      <c r="A200" s="146"/>
      <c r="B200" s="1"/>
      <c r="C200" s="1"/>
      <c r="D200" s="1"/>
      <c r="E200" s="1"/>
      <c r="F200" s="1"/>
      <c r="G200" s="1"/>
      <c r="H200" s="1"/>
      <c r="I200" s="1"/>
      <c r="J200" s="1"/>
      <c r="K200" s="1"/>
      <c r="L200" s="1"/>
      <c r="M200" s="1"/>
      <c r="N200" s="1"/>
      <c r="O200" s="1"/>
      <c r="P200" s="1"/>
      <c r="Q200" s="1"/>
      <c r="R200" s="12"/>
      <c r="S200" s="12"/>
      <c r="T200" s="12"/>
      <c r="U200" s="12"/>
      <c r="V200" s="12"/>
      <c r="W200" s="12"/>
      <c r="X200" s="12"/>
      <c r="Y200" s="12"/>
      <c r="Z200" s="12"/>
      <c r="AA200" s="12"/>
      <c r="AB200" s="115"/>
    </row>
    <row r="201" spans="1:31" x14ac:dyDescent="0.2">
      <c r="A201" s="146"/>
      <c r="B201" s="1"/>
      <c r="C201" s="1"/>
      <c r="D201" s="1"/>
      <c r="E201" s="1"/>
      <c r="F201" s="1"/>
      <c r="G201" s="1"/>
      <c r="H201" s="1"/>
      <c r="I201" s="1"/>
      <c r="J201" s="1"/>
      <c r="K201" s="1"/>
      <c r="L201" s="1"/>
      <c r="M201" s="1"/>
      <c r="N201" s="1"/>
      <c r="O201" s="1"/>
      <c r="P201" s="1"/>
      <c r="Q201" s="1"/>
      <c r="R201" s="12"/>
      <c r="S201" s="12"/>
      <c r="T201" s="12"/>
      <c r="U201" s="12"/>
      <c r="V201" s="12"/>
      <c r="W201" s="12"/>
      <c r="X201" s="12"/>
      <c r="Y201" s="12"/>
      <c r="Z201" s="12"/>
      <c r="AA201" s="12"/>
      <c r="AB201" s="115"/>
    </row>
    <row r="202" spans="1:31" x14ac:dyDescent="0.2">
      <c r="A202" s="146"/>
      <c r="B202" s="147"/>
      <c r="C202" s="147"/>
      <c r="D202" s="147"/>
      <c r="E202" s="147"/>
      <c r="F202" s="147"/>
      <c r="G202" s="147"/>
      <c r="H202" s="147"/>
      <c r="I202" s="147"/>
      <c r="J202" s="147"/>
      <c r="K202" s="147"/>
      <c r="L202" s="147"/>
      <c r="M202" s="147"/>
      <c r="N202" s="147"/>
      <c r="O202" s="147"/>
      <c r="P202" s="147"/>
      <c r="Q202" s="12"/>
      <c r="R202" s="12"/>
      <c r="S202" s="12"/>
      <c r="T202" s="12"/>
      <c r="U202" s="12"/>
      <c r="V202" s="12"/>
      <c r="W202" s="12"/>
      <c r="X202" s="12"/>
      <c r="Y202" s="12"/>
      <c r="Z202" s="12"/>
      <c r="AA202" s="12"/>
      <c r="AB202" s="115"/>
    </row>
    <row r="203" spans="1:31" x14ac:dyDescent="0.2">
      <c r="A203" s="146"/>
      <c r="B203" s="147"/>
      <c r="C203" s="147"/>
      <c r="D203" s="147"/>
      <c r="E203" s="147"/>
      <c r="F203" s="147"/>
      <c r="G203" s="147"/>
      <c r="H203" s="147"/>
      <c r="I203" s="147"/>
      <c r="J203" s="147"/>
      <c r="K203" s="147"/>
      <c r="L203" s="147"/>
      <c r="M203" s="147"/>
      <c r="N203" s="147"/>
      <c r="O203" s="147"/>
      <c r="P203" s="147"/>
      <c r="Q203" s="12"/>
      <c r="R203" s="12"/>
      <c r="S203" s="12"/>
      <c r="T203" s="12"/>
      <c r="U203" s="12"/>
      <c r="V203" s="12"/>
      <c r="W203" s="12"/>
      <c r="X203" s="12"/>
      <c r="Y203" s="12"/>
      <c r="Z203" s="12"/>
      <c r="AA203" s="12"/>
      <c r="AB203" s="115"/>
    </row>
    <row r="204" spans="1:31" x14ac:dyDescent="0.2">
      <c r="A204" s="146"/>
      <c r="B204" s="147"/>
      <c r="C204" s="147"/>
      <c r="D204" s="147"/>
      <c r="E204" s="147"/>
      <c r="F204" s="147"/>
      <c r="G204" s="147"/>
      <c r="H204" s="147"/>
      <c r="I204" s="147"/>
      <c r="J204" s="147"/>
      <c r="K204" s="147"/>
      <c r="L204" s="147"/>
      <c r="M204" s="147"/>
      <c r="N204" s="147"/>
      <c r="O204" s="147"/>
      <c r="P204" s="147"/>
      <c r="Q204" s="12"/>
      <c r="R204" s="12"/>
      <c r="S204" s="12"/>
      <c r="T204" s="12"/>
      <c r="U204" s="12"/>
      <c r="V204" s="12"/>
      <c r="W204" s="12"/>
      <c r="X204" s="12"/>
      <c r="Y204" s="12"/>
      <c r="Z204" s="12"/>
      <c r="AA204" s="12"/>
      <c r="AB204" s="115"/>
    </row>
    <row r="205" spans="1:31" x14ac:dyDescent="0.2">
      <c r="A205" s="146"/>
      <c r="B205" s="147"/>
      <c r="C205" s="147"/>
      <c r="D205" s="147"/>
      <c r="E205" s="147"/>
      <c r="F205" s="147"/>
      <c r="G205" s="147"/>
      <c r="H205" s="147"/>
      <c r="I205" s="147"/>
      <c r="J205" s="147"/>
      <c r="K205" s="147"/>
      <c r="L205" s="147"/>
      <c r="M205" s="147"/>
      <c r="N205" s="147"/>
      <c r="O205" s="147"/>
      <c r="P205" s="147"/>
      <c r="Q205" s="12"/>
      <c r="R205" s="12"/>
      <c r="S205" s="12"/>
      <c r="T205" s="12"/>
      <c r="U205" s="12"/>
      <c r="V205" s="12"/>
      <c r="W205" s="12"/>
      <c r="X205" s="12"/>
      <c r="Y205" s="12"/>
      <c r="Z205" s="12"/>
      <c r="AA205" s="12"/>
      <c r="AB205" s="115"/>
    </row>
    <row r="206" spans="1:31" x14ac:dyDescent="0.2">
      <c r="A206" s="146"/>
      <c r="B206" s="147"/>
      <c r="C206" s="147"/>
      <c r="D206" s="147"/>
      <c r="E206" s="147"/>
      <c r="F206" s="147"/>
      <c r="G206" s="147"/>
      <c r="H206" s="147"/>
      <c r="I206" s="147"/>
      <c r="J206" s="147"/>
      <c r="K206" s="147"/>
      <c r="L206" s="147"/>
      <c r="M206" s="147"/>
      <c r="N206" s="147"/>
      <c r="O206" s="147"/>
      <c r="P206" s="147"/>
      <c r="Q206" s="12"/>
      <c r="R206" s="12"/>
      <c r="S206" s="12"/>
      <c r="T206" s="12"/>
      <c r="U206" s="12"/>
      <c r="V206" s="12"/>
      <c r="W206" s="12"/>
      <c r="X206" s="12"/>
      <c r="Y206" s="12"/>
      <c r="Z206" s="12"/>
      <c r="AA206" s="12"/>
      <c r="AB206" s="115"/>
    </row>
    <row r="207" spans="1:31" x14ac:dyDescent="0.2">
      <c r="A207" s="146"/>
      <c r="B207" s="147"/>
      <c r="C207" s="147"/>
      <c r="D207" s="147"/>
      <c r="E207" s="147"/>
      <c r="F207" s="147"/>
      <c r="G207" s="147"/>
      <c r="H207" s="147"/>
      <c r="I207" s="147"/>
      <c r="J207" s="147"/>
      <c r="K207" s="147"/>
      <c r="L207" s="147"/>
      <c r="M207" s="147"/>
      <c r="N207" s="147"/>
      <c r="O207" s="147"/>
      <c r="P207" s="147"/>
      <c r="Q207" s="12"/>
      <c r="R207" s="12"/>
      <c r="S207" s="12"/>
      <c r="T207" s="12"/>
      <c r="U207" s="12"/>
      <c r="V207" s="12"/>
      <c r="W207" s="12"/>
      <c r="X207" s="12"/>
      <c r="Y207" s="12"/>
      <c r="Z207" s="12"/>
      <c r="AA207" s="12"/>
      <c r="AB207" s="115"/>
    </row>
    <row r="208" spans="1:31" x14ac:dyDescent="0.2">
      <c r="A208" s="146"/>
      <c r="B208" s="147"/>
      <c r="C208" s="147"/>
      <c r="D208" s="147"/>
      <c r="E208" s="147"/>
      <c r="F208" s="147"/>
      <c r="G208" s="147"/>
      <c r="H208" s="147"/>
      <c r="I208" s="147"/>
      <c r="J208" s="147"/>
      <c r="K208" s="147"/>
      <c r="L208" s="147"/>
      <c r="M208" s="147"/>
      <c r="N208" s="147"/>
      <c r="O208" s="147"/>
      <c r="P208" s="147"/>
      <c r="Q208" s="12"/>
      <c r="R208" s="12"/>
      <c r="S208" s="12"/>
      <c r="T208" s="12"/>
      <c r="U208" s="12"/>
      <c r="V208" s="12"/>
      <c r="W208" s="12"/>
      <c r="X208" s="12"/>
      <c r="Y208" s="12"/>
      <c r="Z208" s="12"/>
      <c r="AA208" s="12"/>
      <c r="AB208" s="115"/>
    </row>
    <row r="209" spans="1:28" x14ac:dyDescent="0.2">
      <c r="A209" s="146"/>
      <c r="B209" s="147"/>
      <c r="C209" s="147"/>
      <c r="D209" s="147"/>
      <c r="E209" s="147"/>
      <c r="F209" s="147"/>
      <c r="G209" s="147"/>
      <c r="H209" s="147"/>
      <c r="I209" s="147"/>
      <c r="J209" s="147"/>
      <c r="K209" s="147"/>
      <c r="L209" s="147"/>
      <c r="M209" s="147"/>
      <c r="N209" s="147"/>
      <c r="O209" s="147"/>
      <c r="P209" s="147"/>
      <c r="Q209" s="12"/>
      <c r="R209" s="12"/>
      <c r="S209" s="12"/>
      <c r="T209" s="12"/>
      <c r="U209" s="12"/>
      <c r="V209" s="12"/>
      <c r="W209" s="12"/>
      <c r="X209" s="12"/>
      <c r="Y209" s="12"/>
      <c r="Z209" s="12"/>
      <c r="AA209" s="12"/>
      <c r="AB209" s="115"/>
    </row>
    <row r="210" spans="1:28" x14ac:dyDescent="0.2">
      <c r="A210" s="146"/>
      <c r="B210" s="147"/>
      <c r="C210" s="147"/>
      <c r="D210" s="147"/>
      <c r="E210" s="147"/>
      <c r="F210" s="147"/>
      <c r="G210" s="147"/>
      <c r="H210" s="147"/>
      <c r="I210" s="147"/>
      <c r="J210" s="147"/>
      <c r="K210" s="147"/>
      <c r="L210" s="147"/>
      <c r="M210" s="147"/>
      <c r="N210" s="147"/>
      <c r="O210" s="147"/>
      <c r="P210" s="147"/>
      <c r="Q210" s="12"/>
      <c r="R210" s="12"/>
      <c r="S210" s="12"/>
      <c r="T210" s="12"/>
      <c r="U210" s="12"/>
      <c r="V210" s="12"/>
      <c r="W210" s="12"/>
      <c r="X210" s="12"/>
      <c r="Y210" s="12"/>
      <c r="Z210" s="12"/>
      <c r="AA210" s="12"/>
      <c r="AB210" s="115"/>
    </row>
    <row r="211" spans="1:28" x14ac:dyDescent="0.2">
      <c r="A211" s="146"/>
      <c r="B211" s="147"/>
      <c r="C211" s="147"/>
      <c r="D211" s="147"/>
      <c r="E211" s="147"/>
      <c r="F211" s="147"/>
      <c r="G211" s="147"/>
      <c r="H211" s="147"/>
      <c r="I211" s="147"/>
      <c r="J211" s="147"/>
      <c r="K211" s="147"/>
      <c r="L211" s="147"/>
      <c r="M211" s="147"/>
      <c r="N211" s="147"/>
      <c r="O211" s="147"/>
      <c r="P211" s="147"/>
      <c r="Q211" s="12"/>
      <c r="R211" s="12"/>
      <c r="S211" s="12"/>
      <c r="T211" s="12"/>
      <c r="U211" s="12"/>
      <c r="V211" s="12"/>
      <c r="W211" s="12"/>
      <c r="X211" s="12"/>
      <c r="Y211" s="12"/>
      <c r="Z211" s="12"/>
      <c r="AA211" s="12"/>
      <c r="AB211" s="115"/>
    </row>
    <row r="212" spans="1:28" x14ac:dyDescent="0.2">
      <c r="A212" s="146"/>
      <c r="B212" s="147"/>
      <c r="C212" s="147"/>
      <c r="D212" s="147"/>
      <c r="E212" s="147"/>
      <c r="F212" s="147"/>
      <c r="G212" s="147"/>
      <c r="H212" s="147"/>
      <c r="I212" s="147"/>
      <c r="J212" s="147"/>
      <c r="K212" s="147"/>
      <c r="L212" s="147"/>
      <c r="M212" s="147"/>
      <c r="N212" s="147"/>
      <c r="O212" s="147"/>
      <c r="P212" s="147"/>
      <c r="Q212" s="12"/>
      <c r="R212" s="12"/>
      <c r="S212" s="12"/>
      <c r="T212" s="12"/>
      <c r="U212" s="12"/>
      <c r="V212" s="12"/>
      <c r="W212" s="12"/>
      <c r="X212" s="12"/>
      <c r="Y212" s="12"/>
      <c r="Z212" s="12"/>
      <c r="AA212" s="12"/>
      <c r="AB212" s="115"/>
    </row>
    <row r="213" spans="1:28" x14ac:dyDescent="0.2">
      <c r="A213" s="146"/>
      <c r="B213" s="147"/>
      <c r="C213" s="147"/>
      <c r="D213" s="147"/>
      <c r="E213" s="147"/>
      <c r="F213" s="147"/>
      <c r="G213" s="147"/>
      <c r="H213" s="147"/>
      <c r="I213" s="147"/>
      <c r="J213" s="147"/>
      <c r="K213" s="147"/>
      <c r="L213" s="147"/>
      <c r="M213" s="147"/>
      <c r="N213" s="147"/>
      <c r="O213" s="147"/>
      <c r="P213" s="147"/>
      <c r="Q213" s="12"/>
      <c r="R213" s="12"/>
      <c r="S213" s="12"/>
      <c r="T213" s="12"/>
      <c r="U213" s="12"/>
      <c r="V213" s="12"/>
      <c r="W213" s="12"/>
      <c r="X213" s="12"/>
      <c r="Y213" s="12"/>
      <c r="Z213" s="12"/>
      <c r="AA213" s="12"/>
      <c r="AB213" s="115"/>
    </row>
    <row r="214" spans="1:28" x14ac:dyDescent="0.2">
      <c r="A214" s="146"/>
      <c r="B214" s="147"/>
      <c r="C214" s="147"/>
      <c r="D214" s="147"/>
      <c r="E214" s="147"/>
      <c r="F214" s="147"/>
      <c r="G214" s="147"/>
      <c r="H214" s="147"/>
      <c r="I214" s="147"/>
      <c r="J214" s="147"/>
      <c r="K214" s="147"/>
      <c r="L214" s="147"/>
      <c r="M214" s="147"/>
      <c r="N214" s="147"/>
      <c r="O214" s="147"/>
      <c r="P214" s="147"/>
      <c r="Q214" s="12"/>
      <c r="R214" s="12"/>
      <c r="S214" s="12"/>
      <c r="T214" s="12"/>
      <c r="U214" s="12"/>
      <c r="V214" s="12"/>
      <c r="W214" s="12"/>
      <c r="X214" s="12"/>
      <c r="Y214" s="12"/>
      <c r="Z214" s="12"/>
      <c r="AA214" s="12"/>
      <c r="AB214" s="115"/>
    </row>
    <row r="215" spans="1:28" x14ac:dyDescent="0.2">
      <c r="A215" s="146"/>
      <c r="B215" s="147"/>
      <c r="C215" s="147"/>
      <c r="D215" s="147"/>
      <c r="E215" s="147"/>
      <c r="F215" s="147"/>
      <c r="G215" s="147"/>
      <c r="H215" s="147"/>
      <c r="I215" s="147"/>
      <c r="J215" s="147"/>
      <c r="K215" s="147"/>
      <c r="L215" s="147"/>
      <c r="M215" s="147"/>
      <c r="N215" s="147"/>
      <c r="O215" s="147"/>
      <c r="P215" s="147"/>
      <c r="Q215" s="12"/>
      <c r="R215" s="12"/>
      <c r="S215" s="12"/>
      <c r="T215" s="12"/>
      <c r="U215" s="12"/>
      <c r="V215" s="12"/>
      <c r="W215" s="12"/>
      <c r="X215" s="12"/>
      <c r="Y215" s="12"/>
      <c r="Z215" s="12"/>
      <c r="AA215" s="12"/>
      <c r="AB215" s="115"/>
    </row>
    <row r="216" spans="1:28" x14ac:dyDescent="0.2">
      <c r="A216" s="146"/>
      <c r="B216" s="147"/>
      <c r="C216" s="147"/>
      <c r="D216" s="147"/>
      <c r="E216" s="147"/>
      <c r="F216" s="147"/>
      <c r="G216" s="147"/>
      <c r="H216" s="147"/>
      <c r="I216" s="147"/>
      <c r="J216" s="147"/>
      <c r="K216" s="147"/>
      <c r="L216" s="147"/>
      <c r="M216" s="147"/>
      <c r="N216" s="147"/>
      <c r="O216" s="147"/>
      <c r="P216" s="147"/>
      <c r="Q216" s="12"/>
      <c r="R216" s="12"/>
      <c r="S216" s="12"/>
      <c r="T216" s="12"/>
      <c r="U216" s="12"/>
      <c r="V216" s="12"/>
      <c r="W216" s="12"/>
      <c r="X216" s="12"/>
      <c r="Y216" s="12"/>
      <c r="Z216" s="12"/>
      <c r="AA216" s="12"/>
      <c r="AB216" s="115"/>
    </row>
    <row r="217" spans="1:28" x14ac:dyDescent="0.2">
      <c r="A217" s="148"/>
      <c r="B217" s="149"/>
      <c r="C217" s="149"/>
      <c r="D217" s="149"/>
      <c r="E217" s="149"/>
      <c r="F217" s="149"/>
      <c r="G217" s="149"/>
      <c r="H217" s="149"/>
      <c r="I217" s="149"/>
      <c r="J217" s="149"/>
      <c r="K217" s="149"/>
      <c r="L217" s="149"/>
      <c r="M217" s="149"/>
      <c r="N217" s="149"/>
      <c r="O217" s="149"/>
      <c r="P217" s="149"/>
      <c r="Q217" s="119"/>
      <c r="R217" s="119"/>
      <c r="S217" s="119"/>
      <c r="T217" s="119"/>
      <c r="U217" s="119"/>
      <c r="V217" s="119"/>
      <c r="W217" s="119"/>
      <c r="X217" s="119"/>
      <c r="Y217" s="119"/>
      <c r="Z217" s="119"/>
      <c r="AA217" s="119"/>
      <c r="AB217" s="120"/>
    </row>
    <row r="218" spans="1:28" x14ac:dyDescent="0.2">
      <c r="B218" s="15"/>
      <c r="C218" s="15"/>
      <c r="D218" s="15"/>
      <c r="E218" s="15"/>
      <c r="F218" s="15"/>
      <c r="G218" s="15"/>
      <c r="H218" s="15"/>
      <c r="I218" s="15"/>
      <c r="J218" s="15"/>
      <c r="K218" s="15"/>
      <c r="L218" s="15"/>
      <c r="M218" s="15"/>
      <c r="N218" s="15"/>
      <c r="O218" s="15"/>
      <c r="P218" s="15"/>
    </row>
    <row r="219" spans="1:28" x14ac:dyDescent="0.2">
      <c r="B219" s="15"/>
      <c r="C219" s="15"/>
      <c r="D219" s="15"/>
      <c r="E219" s="15"/>
      <c r="F219" s="15"/>
      <c r="G219" s="15"/>
      <c r="H219" s="15"/>
      <c r="I219" s="15"/>
      <c r="J219" s="15"/>
      <c r="K219" s="15"/>
      <c r="L219" s="15"/>
      <c r="M219" s="15"/>
      <c r="N219" s="15"/>
      <c r="O219" s="15"/>
      <c r="P219" s="15"/>
    </row>
    <row r="220" spans="1:28" x14ac:dyDescent="0.2">
      <c r="B220" s="15"/>
      <c r="C220" s="15"/>
      <c r="D220" s="15"/>
      <c r="E220" s="15"/>
      <c r="F220" s="15"/>
      <c r="G220" s="15"/>
      <c r="H220" s="15"/>
      <c r="I220" s="15"/>
      <c r="J220" s="15"/>
      <c r="K220" s="15"/>
      <c r="L220" s="15"/>
      <c r="M220" s="15"/>
      <c r="N220" s="15"/>
      <c r="O220" s="15"/>
      <c r="P220" s="15"/>
    </row>
    <row r="221" spans="1:28" x14ac:dyDescent="0.2">
      <c r="B221" s="15"/>
      <c r="C221" s="15"/>
      <c r="D221" s="15"/>
      <c r="E221" s="15"/>
      <c r="F221" s="15"/>
      <c r="G221" s="15"/>
      <c r="H221" s="15"/>
      <c r="I221" s="15"/>
      <c r="J221" s="15"/>
      <c r="K221" s="15"/>
      <c r="L221" s="15"/>
      <c r="M221" s="15"/>
      <c r="N221" s="15"/>
      <c r="O221" s="15"/>
      <c r="P221" s="15"/>
    </row>
  </sheetData>
  <mergeCells count="11">
    <mergeCell ref="A1:AB1"/>
    <mergeCell ref="A24:AB24"/>
    <mergeCell ref="A4:AB4"/>
    <mergeCell ref="A2:AB2"/>
    <mergeCell ref="A197:AB197"/>
    <mergeCell ref="A44:AB44"/>
    <mergeCell ref="A68:AB68"/>
    <mergeCell ref="A96:AB96"/>
    <mergeCell ref="A123:AB123"/>
    <mergeCell ref="A151:AB151"/>
    <mergeCell ref="A174:AB174"/>
  </mergeCells>
  <printOptions horizontalCentered="1"/>
  <pageMargins left="0.59055118110236227" right="0.59055118110236227" top="0.6" bottom="0.59055118110236227" header="0" footer="0"/>
  <pageSetup scale="24" orientation="portrait" r:id="rId1"/>
  <headerFooter>
    <oddFooter>Página &amp;P&amp;R&amp;A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9" tint="0.59999389629810485"/>
    <pageSetUpPr fitToPage="1"/>
  </sheetPr>
  <dimension ref="A1:P17"/>
  <sheetViews>
    <sheetView showGridLines="0" zoomScale="70" zoomScaleNormal="70" workbookViewId="0">
      <selection sqref="A1:N1"/>
    </sheetView>
  </sheetViews>
  <sheetFormatPr baseColWidth="10" defaultColWidth="11.42578125" defaultRowHeight="18" x14ac:dyDescent="0.2"/>
  <cols>
    <col min="1" max="1" width="40" style="17" customWidth="1"/>
    <col min="2" max="5" width="21.42578125" style="19" customWidth="1"/>
    <col min="6" max="13" width="20.85546875" style="19" customWidth="1"/>
    <col min="14" max="14" width="24.140625" style="19" bestFit="1" customWidth="1"/>
    <col min="15" max="16384" width="11.42578125" style="19"/>
  </cols>
  <sheetData>
    <row r="1" spans="1:16" ht="52.5" customHeight="1" x14ac:dyDescent="0.2">
      <c r="A1" s="779" t="str">
        <f>"Empresa: "&amp; Datos_Generales!D3</f>
        <v xml:space="preserve">Empresa: </v>
      </c>
      <c r="B1" s="779"/>
      <c r="C1" s="779"/>
      <c r="D1" s="779"/>
      <c r="E1" s="779"/>
      <c r="F1" s="779"/>
      <c r="G1" s="779"/>
      <c r="H1" s="779"/>
      <c r="I1" s="779"/>
      <c r="J1" s="779"/>
      <c r="K1" s="779"/>
      <c r="L1" s="779"/>
      <c r="M1" s="779"/>
      <c r="N1" s="779"/>
    </row>
    <row r="2" spans="1:16" ht="42.75" customHeight="1" x14ac:dyDescent="0.2">
      <c r="A2" s="779" t="str">
        <f>"CUADRO No23 : ENERGIA ENTREGADA A TERCEROS (MWh), " &amp; Datos_Generales!D4</f>
        <v xml:space="preserve">CUADRO No23 : ENERGIA ENTREGADA A TERCEROS (MWh), </v>
      </c>
      <c r="B2" s="779"/>
      <c r="C2" s="779"/>
      <c r="D2" s="779"/>
      <c r="E2" s="779"/>
      <c r="F2" s="779"/>
      <c r="G2" s="779"/>
      <c r="H2" s="779"/>
      <c r="I2" s="779"/>
      <c r="J2" s="779"/>
      <c r="K2" s="779"/>
      <c r="L2" s="779"/>
      <c r="M2" s="779"/>
      <c r="N2" s="779"/>
      <c r="O2" s="18"/>
    </row>
    <row r="3" spans="1:16" ht="39.75" customHeight="1" x14ac:dyDescent="0.2">
      <c r="A3" s="779"/>
      <c r="B3" s="779"/>
      <c r="C3" s="779"/>
      <c r="D3" s="779"/>
      <c r="E3" s="779"/>
      <c r="F3" s="779"/>
      <c r="G3" s="779"/>
      <c r="H3" s="779"/>
      <c r="I3" s="779"/>
      <c r="J3" s="779"/>
      <c r="K3" s="779"/>
      <c r="L3" s="779"/>
      <c r="M3" s="779"/>
      <c r="N3" s="779"/>
    </row>
    <row r="4" spans="1:16" ht="48" customHeight="1" x14ac:dyDescent="0.2">
      <c r="A4" s="18"/>
      <c r="B4" s="18"/>
      <c r="C4" s="18"/>
      <c r="D4" s="18"/>
      <c r="E4" s="18"/>
      <c r="F4" s="18"/>
      <c r="G4" s="18"/>
      <c r="H4" s="18"/>
      <c r="I4" s="18"/>
      <c r="J4" s="18"/>
      <c r="K4" s="18"/>
      <c r="L4" s="18"/>
      <c r="M4" s="18"/>
      <c r="N4" s="18"/>
    </row>
    <row r="5" spans="1:16" ht="18.75" thickBot="1" x14ac:dyDescent="0.25"/>
    <row r="6" spans="1:16" ht="44.25" customHeight="1" thickTop="1" thickBot="1" x14ac:dyDescent="0.25">
      <c r="A6" s="20" t="s">
        <v>0</v>
      </c>
      <c r="B6" s="21" t="s">
        <v>129</v>
      </c>
      <c r="C6" s="21" t="s">
        <v>130</v>
      </c>
      <c r="D6" s="21" t="s">
        <v>131</v>
      </c>
      <c r="E6" s="21" t="s">
        <v>132</v>
      </c>
      <c r="F6" s="21" t="s">
        <v>133</v>
      </c>
      <c r="G6" s="21" t="s">
        <v>134</v>
      </c>
      <c r="H6" s="21" t="s">
        <v>135</v>
      </c>
      <c r="I6" s="21" t="s">
        <v>136</v>
      </c>
      <c r="J6" s="21" t="s">
        <v>137</v>
      </c>
      <c r="K6" s="21" t="s">
        <v>138</v>
      </c>
      <c r="L6" s="21" t="s">
        <v>139</v>
      </c>
      <c r="M6" s="21" t="s">
        <v>140</v>
      </c>
      <c r="N6" s="22" t="s">
        <v>19</v>
      </c>
      <c r="P6" s="23"/>
    </row>
    <row r="7" spans="1:16" ht="44.25" customHeight="1" thickTop="1" x14ac:dyDescent="0.2">
      <c r="A7" s="24" t="s">
        <v>141</v>
      </c>
      <c r="B7" s="25"/>
      <c r="C7" s="25"/>
      <c r="D7" s="25"/>
      <c r="E7" s="25"/>
      <c r="F7" s="25"/>
      <c r="G7" s="25"/>
      <c r="H7" s="26"/>
      <c r="I7" s="26"/>
      <c r="J7" s="26"/>
      <c r="K7" s="26"/>
      <c r="L7" s="26"/>
      <c r="M7" s="26"/>
      <c r="N7" s="27">
        <f>SUM(B7:M7)</f>
        <v>0</v>
      </c>
      <c r="P7" s="28"/>
    </row>
    <row r="8" spans="1:16" ht="44.25" customHeight="1" x14ac:dyDescent="0.2">
      <c r="A8" s="24" t="s">
        <v>142</v>
      </c>
      <c r="B8" s="25"/>
      <c r="C8" s="25"/>
      <c r="D8" s="25"/>
      <c r="E8" s="25"/>
      <c r="F8" s="25"/>
      <c r="G8" s="25"/>
      <c r="H8" s="26"/>
      <c r="I8" s="26"/>
      <c r="J8" s="26"/>
      <c r="K8" s="26"/>
      <c r="L8" s="26"/>
      <c r="M8" s="26"/>
      <c r="N8" s="27">
        <f t="shared" ref="N8:N11" si="0">SUM(B8:M8)</f>
        <v>0</v>
      </c>
      <c r="P8" s="28"/>
    </row>
    <row r="9" spans="1:16" ht="44.25" customHeight="1" x14ac:dyDescent="0.2">
      <c r="A9" s="29" t="s">
        <v>143</v>
      </c>
      <c r="B9" s="30"/>
      <c r="C9" s="30"/>
      <c r="D9" s="30"/>
      <c r="E9" s="30"/>
      <c r="F9" s="30"/>
      <c r="G9" s="30"/>
      <c r="H9" s="26"/>
      <c r="I9" s="26"/>
      <c r="J9" s="26"/>
      <c r="K9" s="26"/>
      <c r="L9" s="26"/>
      <c r="M9" s="26"/>
      <c r="N9" s="27">
        <f t="shared" si="0"/>
        <v>0</v>
      </c>
    </row>
    <row r="10" spans="1:16" ht="44.25" customHeight="1" x14ac:dyDescent="0.2">
      <c r="A10" s="29" t="s">
        <v>144</v>
      </c>
      <c r="B10" s="30"/>
      <c r="C10" s="30"/>
      <c r="D10" s="30"/>
      <c r="E10" s="30"/>
      <c r="F10" s="30"/>
      <c r="G10" s="30"/>
      <c r="H10" s="26"/>
      <c r="I10" s="26"/>
      <c r="J10" s="26"/>
      <c r="K10" s="26"/>
      <c r="L10" s="26"/>
      <c r="M10" s="26"/>
      <c r="N10" s="27">
        <f t="shared" si="0"/>
        <v>0</v>
      </c>
    </row>
    <row r="11" spans="1:16" ht="44.25" customHeight="1" x14ac:dyDescent="0.2">
      <c r="A11" s="29" t="s">
        <v>145</v>
      </c>
      <c r="B11" s="31"/>
      <c r="C11" s="31"/>
      <c r="D11" s="31"/>
      <c r="E11" s="31"/>
      <c r="F11" s="31"/>
      <c r="G11" s="31"/>
      <c r="H11" s="32"/>
      <c r="I11" s="32"/>
      <c r="J11" s="32"/>
      <c r="K11" s="32"/>
      <c r="L11" s="32"/>
      <c r="M11" s="32"/>
      <c r="N11" s="27">
        <f t="shared" si="0"/>
        <v>0</v>
      </c>
    </row>
    <row r="12" spans="1:16" ht="44.25" customHeight="1" thickBot="1" x14ac:dyDescent="0.25">
      <c r="A12" s="33" t="s">
        <v>146</v>
      </c>
      <c r="B12" s="34">
        <f>SUM(B7:B11)</f>
        <v>0</v>
      </c>
      <c r="C12" s="34">
        <f t="shared" ref="C12:M12" si="1">SUM(C7:C11)</f>
        <v>0</v>
      </c>
      <c r="D12" s="34">
        <f t="shared" si="1"/>
        <v>0</v>
      </c>
      <c r="E12" s="34">
        <f t="shared" si="1"/>
        <v>0</v>
      </c>
      <c r="F12" s="34">
        <f t="shared" si="1"/>
        <v>0</v>
      </c>
      <c r="G12" s="34">
        <f t="shared" si="1"/>
        <v>0</v>
      </c>
      <c r="H12" s="34">
        <f t="shared" si="1"/>
        <v>0</v>
      </c>
      <c r="I12" s="34">
        <f t="shared" si="1"/>
        <v>0</v>
      </c>
      <c r="J12" s="34">
        <f t="shared" si="1"/>
        <v>0</v>
      </c>
      <c r="K12" s="34">
        <f t="shared" si="1"/>
        <v>0</v>
      </c>
      <c r="L12" s="34">
        <f t="shared" si="1"/>
        <v>0</v>
      </c>
      <c r="M12" s="34">
        <f t="shared" si="1"/>
        <v>0</v>
      </c>
      <c r="N12" s="35">
        <f>SUM(B12:M12)</f>
        <v>0</v>
      </c>
    </row>
    <row r="13" spans="1:16" ht="18.75" thickTop="1" x14ac:dyDescent="0.2"/>
    <row r="16" spans="1:16" x14ac:dyDescent="0.2">
      <c r="B16" s="36"/>
      <c r="C16" s="36"/>
      <c r="D16" s="36"/>
      <c r="E16" s="36"/>
      <c r="F16" s="36"/>
      <c r="G16" s="36"/>
      <c r="H16" s="36"/>
      <c r="I16" s="36"/>
      <c r="J16" s="36"/>
      <c r="K16" s="36"/>
      <c r="L16" s="36"/>
      <c r="M16" s="36"/>
    </row>
    <row r="17" spans="2:13" x14ac:dyDescent="0.2">
      <c r="B17" s="37"/>
      <c r="C17" s="37"/>
      <c r="D17" s="37"/>
      <c r="E17" s="37"/>
      <c r="F17" s="37"/>
      <c r="G17" s="37"/>
      <c r="H17" s="37"/>
      <c r="I17" s="37"/>
      <c r="J17" s="37"/>
      <c r="K17" s="37"/>
      <c r="L17" s="37"/>
      <c r="M17" s="37"/>
    </row>
  </sheetData>
  <mergeCells count="3">
    <mergeCell ref="A2:N2"/>
    <mergeCell ref="A3:N3"/>
    <mergeCell ref="A1:N1"/>
  </mergeCells>
  <printOptions horizontalCentered="1"/>
  <pageMargins left="0.59055118110236227" right="0.59055118110236227" top="0.98425196850393704" bottom="0.59055118110236227" header="0" footer="0"/>
  <pageSetup scale="40" orientation="landscape" r:id="rId1"/>
  <headerFooter>
    <oddFooter>Página &amp;P&amp;R&amp;A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9" tint="0.59999389629810485"/>
    <pageSetUpPr fitToPage="1"/>
  </sheetPr>
  <dimension ref="A1:AH21"/>
  <sheetViews>
    <sheetView showGridLines="0" workbookViewId="0">
      <pane xSplit="1" ySplit="5" topLeftCell="B6" activePane="bottomRight" state="frozen"/>
      <selection sqref="A1:N1"/>
      <selection pane="topRight" sqref="A1:N1"/>
      <selection pane="bottomLeft" sqref="A1:N1"/>
      <selection pane="bottomRight" sqref="A1:AH1"/>
    </sheetView>
  </sheetViews>
  <sheetFormatPr baseColWidth="10" defaultRowHeight="15" x14ac:dyDescent="0.25"/>
  <cols>
    <col min="1" max="1" width="5.42578125" style="188" customWidth="1"/>
    <col min="2" max="2" width="6.42578125" style="188" bestFit="1" customWidth="1"/>
    <col min="3" max="3" width="10.28515625" style="188" bestFit="1" customWidth="1"/>
    <col min="4" max="4" width="6.42578125" style="188" bestFit="1" customWidth="1"/>
    <col min="5" max="5" width="10.28515625" style="188" bestFit="1" customWidth="1"/>
    <col min="6" max="6" width="6.42578125" style="188" bestFit="1" customWidth="1"/>
    <col min="7" max="7" width="10.28515625" style="188" bestFit="1" customWidth="1"/>
    <col min="8" max="8" width="6.42578125" style="188" bestFit="1" customWidth="1"/>
    <col min="9" max="9" width="10.28515625" style="188" bestFit="1" customWidth="1"/>
    <col min="10" max="10" width="6.42578125" style="188" bestFit="1" customWidth="1"/>
    <col min="11" max="11" width="10.28515625" style="188" bestFit="1" customWidth="1"/>
    <col min="12" max="12" width="5.85546875" style="188" bestFit="1" customWidth="1"/>
    <col min="13" max="13" width="9.28515625" style="188" bestFit="1" customWidth="1"/>
    <col min="14" max="15" width="5.85546875" style="188" bestFit="1" customWidth="1"/>
    <col min="16" max="16" width="9.28515625" style="188" bestFit="1" customWidth="1"/>
    <col min="17" max="18" width="5.85546875" style="188" bestFit="1" customWidth="1"/>
    <col min="19" max="19" width="12.5703125" style="188" bestFit="1" customWidth="1"/>
    <col min="20" max="20" width="5.85546875" style="188" bestFit="1" customWidth="1"/>
    <col min="21" max="21" width="6.42578125" style="188" bestFit="1" customWidth="1"/>
    <col min="22" max="22" width="10.28515625" style="188" bestFit="1" customWidth="1"/>
    <col min="23" max="23" width="6.42578125" style="188" bestFit="1" customWidth="1"/>
    <col min="24" max="24" width="10.28515625" style="188" bestFit="1" customWidth="1"/>
    <col min="25" max="25" width="6.42578125" style="188" bestFit="1" customWidth="1"/>
    <col min="26" max="26" width="10.28515625" style="188" bestFit="1" customWidth="1"/>
    <col min="27" max="27" width="6.42578125" style="188" bestFit="1" customWidth="1"/>
    <col min="28" max="28" width="10.28515625" style="188" bestFit="1" customWidth="1"/>
    <col min="29" max="29" width="6.42578125" style="188" bestFit="1" customWidth="1"/>
    <col min="30" max="30" width="10.28515625" style="188" bestFit="1" customWidth="1"/>
    <col min="31" max="31" width="5.85546875" style="188" bestFit="1" customWidth="1"/>
    <col min="32" max="32" width="9.28515625" style="188" bestFit="1" customWidth="1"/>
    <col min="33" max="33" width="5.85546875" style="188" bestFit="1" customWidth="1"/>
    <col min="34" max="34" width="8.28515625" style="188" bestFit="1" customWidth="1"/>
    <col min="35" max="16384" width="11.42578125" style="188"/>
  </cols>
  <sheetData>
    <row r="1" spans="1:34" x14ac:dyDescent="0.25">
      <c r="A1" s="780" t="str">
        <f>"Empresa "&amp; Datos_Generales!D3</f>
        <v xml:space="preserve">Empresa </v>
      </c>
      <c r="B1" s="780"/>
      <c r="C1" s="780"/>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c r="AF1" s="780"/>
      <c r="AG1" s="780"/>
      <c r="AH1" s="780"/>
    </row>
    <row r="2" spans="1:34" s="189" customFormat="1" ht="26.25" customHeight="1" thickBot="1" x14ac:dyDescent="0.3">
      <c r="A2" s="781" t="str">
        <f>"Cuadro 24: Comercialización de Energía Eléctrica, Importacion, Exportación y compra/venta Nacional, " &amp; Datos_Generales!D4</f>
        <v xml:space="preserve">Cuadro 24: Comercialización de Energía Eléctrica, Importacion, Exportación y compra/venta Nacional, </v>
      </c>
      <c r="B2" s="781"/>
      <c r="C2" s="781"/>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row>
    <row r="3" spans="1:34" s="189" customFormat="1" x14ac:dyDescent="0.25">
      <c r="A3" s="782" t="s">
        <v>112</v>
      </c>
      <c r="B3" s="785" t="s">
        <v>904</v>
      </c>
      <c r="C3" s="786"/>
      <c r="D3" s="787" t="s">
        <v>904</v>
      </c>
      <c r="E3" s="786"/>
      <c r="F3" s="787" t="s">
        <v>904</v>
      </c>
      <c r="G3" s="786"/>
      <c r="H3" s="787" t="s">
        <v>904</v>
      </c>
      <c r="I3" s="786"/>
      <c r="J3" s="787" t="s">
        <v>904</v>
      </c>
      <c r="K3" s="786"/>
      <c r="L3" s="788" t="s">
        <v>905</v>
      </c>
      <c r="M3" s="789"/>
      <c r="N3" s="789"/>
      <c r="O3" s="792" t="s">
        <v>906</v>
      </c>
      <c r="P3" s="793"/>
      <c r="Q3" s="794"/>
      <c r="R3" s="792" t="s">
        <v>907</v>
      </c>
      <c r="S3" s="798"/>
      <c r="T3" s="799"/>
      <c r="U3" s="803" t="s">
        <v>908</v>
      </c>
      <c r="V3" s="804"/>
      <c r="W3" s="805" t="s">
        <v>908</v>
      </c>
      <c r="X3" s="804"/>
      <c r="Y3" s="805" t="s">
        <v>908</v>
      </c>
      <c r="Z3" s="804"/>
      <c r="AA3" s="805" t="s">
        <v>908</v>
      </c>
      <c r="AB3" s="804"/>
      <c r="AC3" s="805" t="s">
        <v>908</v>
      </c>
      <c r="AD3" s="806"/>
      <c r="AE3" s="807" t="s">
        <v>909</v>
      </c>
      <c r="AF3" s="808"/>
      <c r="AG3" s="809"/>
      <c r="AH3" s="813" t="s">
        <v>211</v>
      </c>
    </row>
    <row r="4" spans="1:34" s="189" customFormat="1" x14ac:dyDescent="0.25">
      <c r="A4" s="783"/>
      <c r="B4" s="819" t="s">
        <v>910</v>
      </c>
      <c r="C4" s="820"/>
      <c r="D4" s="821" t="s">
        <v>911</v>
      </c>
      <c r="E4" s="820"/>
      <c r="F4" s="821" t="s">
        <v>912</v>
      </c>
      <c r="G4" s="820"/>
      <c r="H4" s="821" t="s">
        <v>913</v>
      </c>
      <c r="I4" s="820"/>
      <c r="J4" s="821" t="s">
        <v>914</v>
      </c>
      <c r="K4" s="820"/>
      <c r="L4" s="790"/>
      <c r="M4" s="791"/>
      <c r="N4" s="791"/>
      <c r="O4" s="795"/>
      <c r="P4" s="796"/>
      <c r="Q4" s="797"/>
      <c r="R4" s="800"/>
      <c r="S4" s="801"/>
      <c r="T4" s="802"/>
      <c r="U4" s="824" t="s">
        <v>910</v>
      </c>
      <c r="V4" s="817"/>
      <c r="W4" s="816" t="s">
        <v>911</v>
      </c>
      <c r="X4" s="817"/>
      <c r="Y4" s="816" t="s">
        <v>912</v>
      </c>
      <c r="Z4" s="817"/>
      <c r="AA4" s="816" t="s">
        <v>913</v>
      </c>
      <c r="AB4" s="817"/>
      <c r="AC4" s="816" t="s">
        <v>914</v>
      </c>
      <c r="AD4" s="818"/>
      <c r="AE4" s="810"/>
      <c r="AF4" s="811"/>
      <c r="AG4" s="812"/>
      <c r="AH4" s="814"/>
    </row>
    <row r="5" spans="1:34" s="189" customFormat="1" ht="15.75" thickBot="1" x14ac:dyDescent="0.3">
      <c r="A5" s="784"/>
      <c r="B5" s="190" t="s">
        <v>915</v>
      </c>
      <c r="C5" s="191" t="s">
        <v>916</v>
      </c>
      <c r="D5" s="191" t="s">
        <v>915</v>
      </c>
      <c r="E5" s="191" t="s">
        <v>916</v>
      </c>
      <c r="F5" s="191" t="s">
        <v>915</v>
      </c>
      <c r="G5" s="191" t="s">
        <v>916</v>
      </c>
      <c r="H5" s="191" t="s">
        <v>915</v>
      </c>
      <c r="I5" s="191" t="s">
        <v>916</v>
      </c>
      <c r="J5" s="191" t="s">
        <v>915</v>
      </c>
      <c r="K5" s="191" t="s">
        <v>916</v>
      </c>
      <c r="L5" s="191" t="s">
        <v>917</v>
      </c>
      <c r="M5" s="191" t="s">
        <v>918</v>
      </c>
      <c r="N5" s="192" t="s">
        <v>124</v>
      </c>
      <c r="O5" s="190" t="s">
        <v>917</v>
      </c>
      <c r="P5" s="191" t="s">
        <v>918</v>
      </c>
      <c r="Q5" s="193" t="s">
        <v>124</v>
      </c>
      <c r="R5" s="194" t="s">
        <v>917</v>
      </c>
      <c r="S5" s="195" t="s">
        <v>919</v>
      </c>
      <c r="T5" s="196" t="s">
        <v>124</v>
      </c>
      <c r="U5" s="190" t="s">
        <v>915</v>
      </c>
      <c r="V5" s="191" t="s">
        <v>916</v>
      </c>
      <c r="W5" s="191" t="s">
        <v>915</v>
      </c>
      <c r="X5" s="191" t="s">
        <v>916</v>
      </c>
      <c r="Y5" s="191" t="s">
        <v>915</v>
      </c>
      <c r="Z5" s="191" t="s">
        <v>916</v>
      </c>
      <c r="AA5" s="191" t="s">
        <v>915</v>
      </c>
      <c r="AB5" s="191" t="s">
        <v>916</v>
      </c>
      <c r="AC5" s="191" t="s">
        <v>915</v>
      </c>
      <c r="AD5" s="192" t="s">
        <v>916</v>
      </c>
      <c r="AE5" s="190" t="s">
        <v>917</v>
      </c>
      <c r="AF5" s="191" t="s">
        <v>918</v>
      </c>
      <c r="AG5" s="197" t="s">
        <v>124</v>
      </c>
      <c r="AH5" s="815"/>
    </row>
    <row r="6" spans="1:34" s="189" customFormat="1" x14ac:dyDescent="0.25">
      <c r="A6" s="198" t="s">
        <v>923</v>
      </c>
      <c r="B6" s="199"/>
      <c r="C6" s="200"/>
      <c r="D6" s="201"/>
      <c r="E6" s="200"/>
      <c r="F6" s="201"/>
      <c r="G6" s="200"/>
      <c r="H6" s="201"/>
      <c r="I6" s="200"/>
      <c r="J6" s="201"/>
      <c r="K6" s="200"/>
      <c r="L6" s="202">
        <f>SUM(J6,H6,F6,D6,B6)</f>
        <v>0</v>
      </c>
      <c r="M6" s="203">
        <f>SUM(K6,I6,G6,E6,C6)</f>
        <v>0</v>
      </c>
      <c r="N6" s="204">
        <f>SUM(L6:M6)</f>
        <v>0</v>
      </c>
      <c r="O6" s="199"/>
      <c r="P6" s="200"/>
      <c r="Q6" s="205">
        <f>SUM(O6:P6)</f>
        <v>0</v>
      </c>
      <c r="R6" s="199"/>
      <c r="S6" s="206"/>
      <c r="T6" s="207">
        <f>SUM(R6:S6)</f>
        <v>0</v>
      </c>
      <c r="U6" s="199"/>
      <c r="V6" s="200"/>
      <c r="W6" s="201"/>
      <c r="X6" s="200"/>
      <c r="Y6" s="201"/>
      <c r="Z6" s="200"/>
      <c r="AA6" s="201"/>
      <c r="AB6" s="200"/>
      <c r="AC6" s="201"/>
      <c r="AD6" s="208"/>
      <c r="AE6" s="209">
        <f>SUM(AC6,AA6,Y6,W6,U6)</f>
        <v>0</v>
      </c>
      <c r="AF6" s="210">
        <f t="shared" ref="AF6:AF18" si="0">SUM(V6,X6,Z6,AB6,AD6)</f>
        <v>0</v>
      </c>
      <c r="AG6" s="207">
        <f>SUM(AE6:AF6)</f>
        <v>0</v>
      </c>
      <c r="AH6" s="211">
        <f t="shared" ref="AH6:AH18" si="1">+N6+Q6-T6-AG6</f>
        <v>0</v>
      </c>
    </row>
    <row r="7" spans="1:34" s="189" customFormat="1" x14ac:dyDescent="0.25">
      <c r="A7" s="198" t="s">
        <v>221</v>
      </c>
      <c r="B7" s="199"/>
      <c r="C7" s="200"/>
      <c r="D7" s="201"/>
      <c r="E7" s="200"/>
      <c r="F7" s="201"/>
      <c r="G7" s="200"/>
      <c r="H7" s="201"/>
      <c r="I7" s="200"/>
      <c r="J7" s="201"/>
      <c r="K7" s="200"/>
      <c r="L7" s="202">
        <f t="shared" ref="L7:M18" si="2">SUM(J7,H7,F7,D7,B7)</f>
        <v>0</v>
      </c>
      <c r="M7" s="203">
        <f t="shared" si="2"/>
        <v>0</v>
      </c>
      <c r="N7" s="204">
        <f t="shared" ref="N7:N18" si="3">SUM(L7:M7)</f>
        <v>0</v>
      </c>
      <c r="O7" s="199"/>
      <c r="P7" s="200"/>
      <c r="Q7" s="205">
        <f t="shared" ref="Q7:Q18" si="4">SUM(O7:P7)</f>
        <v>0</v>
      </c>
      <c r="R7" s="199"/>
      <c r="S7" s="206"/>
      <c r="T7" s="207">
        <f t="shared" ref="T7:T18" si="5">SUM(R7:S7)</f>
        <v>0</v>
      </c>
      <c r="U7" s="199"/>
      <c r="V7" s="200"/>
      <c r="W7" s="201"/>
      <c r="X7" s="200"/>
      <c r="Y7" s="201"/>
      <c r="Z7" s="200"/>
      <c r="AA7" s="201"/>
      <c r="AB7" s="200"/>
      <c r="AC7" s="201"/>
      <c r="AD7" s="208"/>
      <c r="AE7" s="209">
        <f t="shared" ref="AE7:AE18" si="6">SUM(U7,W7,Y7,AA7,AC7)</f>
        <v>0</v>
      </c>
      <c r="AF7" s="210">
        <f t="shared" si="0"/>
        <v>0</v>
      </c>
      <c r="AG7" s="207">
        <f t="shared" ref="AG7:AG18" si="7">SUM(AE7:AF7)</f>
        <v>0</v>
      </c>
      <c r="AH7" s="211">
        <f t="shared" si="1"/>
        <v>0</v>
      </c>
    </row>
    <row r="8" spans="1:34" s="189" customFormat="1" x14ac:dyDescent="0.25">
      <c r="A8" s="198" t="s">
        <v>222</v>
      </c>
      <c r="B8" s="199"/>
      <c r="C8" s="200"/>
      <c r="D8" s="201"/>
      <c r="E8" s="200"/>
      <c r="F8" s="201"/>
      <c r="G8" s="200"/>
      <c r="H8" s="201"/>
      <c r="I8" s="200"/>
      <c r="J8" s="201"/>
      <c r="K8" s="200"/>
      <c r="L8" s="202">
        <f t="shared" si="2"/>
        <v>0</v>
      </c>
      <c r="M8" s="203">
        <f t="shared" si="2"/>
        <v>0</v>
      </c>
      <c r="N8" s="204">
        <f t="shared" si="3"/>
        <v>0</v>
      </c>
      <c r="O8" s="199"/>
      <c r="P8" s="200"/>
      <c r="Q8" s="205">
        <f t="shared" si="4"/>
        <v>0</v>
      </c>
      <c r="R8" s="199"/>
      <c r="S8" s="206"/>
      <c r="T8" s="207">
        <f t="shared" si="5"/>
        <v>0</v>
      </c>
      <c r="U8" s="199"/>
      <c r="V8" s="200"/>
      <c r="W8" s="201"/>
      <c r="X8" s="200"/>
      <c r="Y8" s="201"/>
      <c r="Z8" s="200"/>
      <c r="AA8" s="201"/>
      <c r="AB8" s="200"/>
      <c r="AC8" s="201"/>
      <c r="AD8" s="208"/>
      <c r="AE8" s="209">
        <f t="shared" si="6"/>
        <v>0</v>
      </c>
      <c r="AF8" s="210">
        <f t="shared" si="0"/>
        <v>0</v>
      </c>
      <c r="AG8" s="207">
        <f t="shared" si="7"/>
        <v>0</v>
      </c>
      <c r="AH8" s="211">
        <f t="shared" si="1"/>
        <v>0</v>
      </c>
    </row>
    <row r="9" spans="1:34" s="189" customFormat="1" x14ac:dyDescent="0.25">
      <c r="A9" s="198" t="s">
        <v>223</v>
      </c>
      <c r="B9" s="199"/>
      <c r="C9" s="200"/>
      <c r="D9" s="201"/>
      <c r="E9" s="200"/>
      <c r="F9" s="201"/>
      <c r="G9" s="200"/>
      <c r="H9" s="201"/>
      <c r="I9" s="200"/>
      <c r="J9" s="201"/>
      <c r="K9" s="200"/>
      <c r="L9" s="202">
        <f t="shared" si="2"/>
        <v>0</v>
      </c>
      <c r="M9" s="203">
        <f t="shared" si="2"/>
        <v>0</v>
      </c>
      <c r="N9" s="204">
        <f t="shared" si="3"/>
        <v>0</v>
      </c>
      <c r="O9" s="199"/>
      <c r="P9" s="200"/>
      <c r="Q9" s="205">
        <f t="shared" si="4"/>
        <v>0</v>
      </c>
      <c r="R9" s="199"/>
      <c r="S9" s="206"/>
      <c r="T9" s="207">
        <f t="shared" si="5"/>
        <v>0</v>
      </c>
      <c r="U9" s="199"/>
      <c r="V9" s="200"/>
      <c r="W9" s="201"/>
      <c r="X9" s="200"/>
      <c r="Y9" s="201"/>
      <c r="Z9" s="200"/>
      <c r="AA9" s="201"/>
      <c r="AB9" s="200"/>
      <c r="AC9" s="201"/>
      <c r="AD9" s="208"/>
      <c r="AE9" s="209">
        <f t="shared" si="6"/>
        <v>0</v>
      </c>
      <c r="AF9" s="210">
        <f t="shared" si="0"/>
        <v>0</v>
      </c>
      <c r="AG9" s="207">
        <f t="shared" si="7"/>
        <v>0</v>
      </c>
      <c r="AH9" s="211">
        <f t="shared" si="1"/>
        <v>0</v>
      </c>
    </row>
    <row r="10" spans="1:34" s="189" customFormat="1" x14ac:dyDescent="0.25">
      <c r="A10" s="198" t="s">
        <v>224</v>
      </c>
      <c r="B10" s="199"/>
      <c r="C10" s="200"/>
      <c r="D10" s="201"/>
      <c r="E10" s="200"/>
      <c r="F10" s="201"/>
      <c r="G10" s="200"/>
      <c r="H10" s="201"/>
      <c r="I10" s="200"/>
      <c r="J10" s="201"/>
      <c r="K10" s="200"/>
      <c r="L10" s="202">
        <f t="shared" si="2"/>
        <v>0</v>
      </c>
      <c r="M10" s="203">
        <f t="shared" si="2"/>
        <v>0</v>
      </c>
      <c r="N10" s="204">
        <f t="shared" si="3"/>
        <v>0</v>
      </c>
      <c r="O10" s="199"/>
      <c r="P10" s="200"/>
      <c r="Q10" s="205">
        <f t="shared" si="4"/>
        <v>0</v>
      </c>
      <c r="R10" s="199"/>
      <c r="S10" s="206"/>
      <c r="T10" s="207">
        <f t="shared" si="5"/>
        <v>0</v>
      </c>
      <c r="U10" s="199"/>
      <c r="V10" s="200"/>
      <c r="W10" s="201"/>
      <c r="X10" s="200"/>
      <c r="Y10" s="201"/>
      <c r="Z10" s="200"/>
      <c r="AA10" s="201"/>
      <c r="AB10" s="200"/>
      <c r="AC10" s="201"/>
      <c r="AD10" s="208"/>
      <c r="AE10" s="209">
        <f t="shared" si="6"/>
        <v>0</v>
      </c>
      <c r="AF10" s="210">
        <f t="shared" si="0"/>
        <v>0</v>
      </c>
      <c r="AG10" s="207">
        <f t="shared" si="7"/>
        <v>0</v>
      </c>
      <c r="AH10" s="211">
        <f t="shared" si="1"/>
        <v>0</v>
      </c>
    </row>
    <row r="11" spans="1:34" s="189" customFormat="1" x14ac:dyDescent="0.25">
      <c r="A11" s="198" t="s">
        <v>225</v>
      </c>
      <c r="B11" s="199"/>
      <c r="C11" s="200"/>
      <c r="D11" s="201"/>
      <c r="E11" s="200"/>
      <c r="F11" s="201"/>
      <c r="G11" s="200"/>
      <c r="H11" s="201"/>
      <c r="I11" s="200"/>
      <c r="J11" s="201"/>
      <c r="K11" s="200"/>
      <c r="L11" s="202">
        <f t="shared" si="2"/>
        <v>0</v>
      </c>
      <c r="M11" s="203">
        <f t="shared" si="2"/>
        <v>0</v>
      </c>
      <c r="N11" s="204">
        <f t="shared" si="3"/>
        <v>0</v>
      </c>
      <c r="O11" s="199"/>
      <c r="P11" s="200"/>
      <c r="Q11" s="205">
        <f t="shared" si="4"/>
        <v>0</v>
      </c>
      <c r="R11" s="199"/>
      <c r="S11" s="206"/>
      <c r="T11" s="207">
        <f t="shared" si="5"/>
        <v>0</v>
      </c>
      <c r="U11" s="199"/>
      <c r="V11" s="200"/>
      <c r="W11" s="201"/>
      <c r="X11" s="200"/>
      <c r="Y11" s="201"/>
      <c r="Z11" s="200"/>
      <c r="AA11" s="201"/>
      <c r="AB11" s="200"/>
      <c r="AC11" s="201"/>
      <c r="AD11" s="208"/>
      <c r="AE11" s="209">
        <f t="shared" si="6"/>
        <v>0</v>
      </c>
      <c r="AF11" s="210">
        <f t="shared" si="0"/>
        <v>0</v>
      </c>
      <c r="AG11" s="207">
        <f t="shared" si="7"/>
        <v>0</v>
      </c>
      <c r="AH11" s="211">
        <f t="shared" si="1"/>
        <v>0</v>
      </c>
    </row>
    <row r="12" spans="1:34" s="189" customFormat="1" x14ac:dyDescent="0.25">
      <c r="A12" s="198" t="s">
        <v>226</v>
      </c>
      <c r="B12" s="199"/>
      <c r="C12" s="200"/>
      <c r="D12" s="201"/>
      <c r="E12" s="200"/>
      <c r="F12" s="201"/>
      <c r="G12" s="200"/>
      <c r="H12" s="201"/>
      <c r="I12" s="200"/>
      <c r="J12" s="201"/>
      <c r="K12" s="200"/>
      <c r="L12" s="202">
        <f t="shared" si="2"/>
        <v>0</v>
      </c>
      <c r="M12" s="203">
        <f t="shared" si="2"/>
        <v>0</v>
      </c>
      <c r="N12" s="204">
        <f t="shared" si="3"/>
        <v>0</v>
      </c>
      <c r="O12" s="199"/>
      <c r="P12" s="200"/>
      <c r="Q12" s="205">
        <f t="shared" si="4"/>
        <v>0</v>
      </c>
      <c r="R12" s="199"/>
      <c r="S12" s="206"/>
      <c r="T12" s="207">
        <f t="shared" si="5"/>
        <v>0</v>
      </c>
      <c r="U12" s="199"/>
      <c r="V12" s="200"/>
      <c r="W12" s="201"/>
      <c r="X12" s="200"/>
      <c r="Y12" s="201"/>
      <c r="Z12" s="200"/>
      <c r="AA12" s="201"/>
      <c r="AB12" s="200"/>
      <c r="AC12" s="201"/>
      <c r="AD12" s="208"/>
      <c r="AE12" s="209">
        <f t="shared" si="6"/>
        <v>0</v>
      </c>
      <c r="AF12" s="210">
        <f t="shared" si="0"/>
        <v>0</v>
      </c>
      <c r="AG12" s="207">
        <f t="shared" si="7"/>
        <v>0</v>
      </c>
      <c r="AH12" s="211">
        <f t="shared" si="1"/>
        <v>0</v>
      </c>
    </row>
    <row r="13" spans="1:34" s="189" customFormat="1" x14ac:dyDescent="0.25">
      <c r="A13" s="198" t="s">
        <v>227</v>
      </c>
      <c r="B13" s="199"/>
      <c r="C13" s="200"/>
      <c r="D13" s="201"/>
      <c r="E13" s="200"/>
      <c r="F13" s="201"/>
      <c r="G13" s="200"/>
      <c r="H13" s="201"/>
      <c r="I13" s="200"/>
      <c r="J13" s="201"/>
      <c r="K13" s="200"/>
      <c r="L13" s="202">
        <f t="shared" si="2"/>
        <v>0</v>
      </c>
      <c r="M13" s="203">
        <f t="shared" si="2"/>
        <v>0</v>
      </c>
      <c r="N13" s="204">
        <f t="shared" si="3"/>
        <v>0</v>
      </c>
      <c r="O13" s="199"/>
      <c r="P13" s="200"/>
      <c r="Q13" s="205">
        <f t="shared" si="4"/>
        <v>0</v>
      </c>
      <c r="R13" s="199"/>
      <c r="S13" s="206"/>
      <c r="T13" s="207">
        <f t="shared" si="5"/>
        <v>0</v>
      </c>
      <c r="U13" s="199"/>
      <c r="V13" s="200"/>
      <c r="W13" s="201"/>
      <c r="X13" s="200"/>
      <c r="Y13" s="201"/>
      <c r="Z13" s="200"/>
      <c r="AA13" s="201"/>
      <c r="AB13" s="200"/>
      <c r="AC13" s="201"/>
      <c r="AD13" s="208"/>
      <c r="AE13" s="209">
        <f t="shared" si="6"/>
        <v>0</v>
      </c>
      <c r="AF13" s="210">
        <f t="shared" si="0"/>
        <v>0</v>
      </c>
      <c r="AG13" s="207">
        <f t="shared" si="7"/>
        <v>0</v>
      </c>
      <c r="AH13" s="211">
        <f t="shared" si="1"/>
        <v>0</v>
      </c>
    </row>
    <row r="14" spans="1:34" s="189" customFormat="1" x14ac:dyDescent="0.25">
      <c r="A14" s="198" t="s">
        <v>228</v>
      </c>
      <c r="B14" s="199"/>
      <c r="C14" s="200"/>
      <c r="D14" s="201"/>
      <c r="E14" s="200"/>
      <c r="F14" s="201"/>
      <c r="G14" s="200"/>
      <c r="H14" s="201"/>
      <c r="I14" s="200"/>
      <c r="J14" s="201"/>
      <c r="K14" s="200"/>
      <c r="L14" s="202">
        <f t="shared" si="2"/>
        <v>0</v>
      </c>
      <c r="M14" s="203">
        <f t="shared" si="2"/>
        <v>0</v>
      </c>
      <c r="N14" s="204">
        <f t="shared" si="3"/>
        <v>0</v>
      </c>
      <c r="O14" s="199"/>
      <c r="P14" s="200"/>
      <c r="Q14" s="205">
        <f t="shared" si="4"/>
        <v>0</v>
      </c>
      <c r="R14" s="199"/>
      <c r="S14" s="206"/>
      <c r="T14" s="207">
        <f t="shared" si="5"/>
        <v>0</v>
      </c>
      <c r="U14" s="199"/>
      <c r="V14" s="200"/>
      <c r="W14" s="201"/>
      <c r="X14" s="200"/>
      <c r="Y14" s="201"/>
      <c r="Z14" s="200"/>
      <c r="AA14" s="201"/>
      <c r="AB14" s="200"/>
      <c r="AC14" s="201"/>
      <c r="AD14" s="208"/>
      <c r="AE14" s="209">
        <f t="shared" si="6"/>
        <v>0</v>
      </c>
      <c r="AF14" s="210">
        <f t="shared" si="0"/>
        <v>0</v>
      </c>
      <c r="AG14" s="207">
        <f t="shared" si="7"/>
        <v>0</v>
      </c>
      <c r="AH14" s="211">
        <f t="shared" si="1"/>
        <v>0</v>
      </c>
    </row>
    <row r="15" spans="1:34" s="189" customFormat="1" x14ac:dyDescent="0.25">
      <c r="A15" s="198" t="s">
        <v>229</v>
      </c>
      <c r="B15" s="199"/>
      <c r="C15" s="200"/>
      <c r="D15" s="201"/>
      <c r="E15" s="200"/>
      <c r="F15" s="201"/>
      <c r="G15" s="200"/>
      <c r="H15" s="201"/>
      <c r="I15" s="200"/>
      <c r="J15" s="201"/>
      <c r="K15" s="200"/>
      <c r="L15" s="202">
        <f t="shared" si="2"/>
        <v>0</v>
      </c>
      <c r="M15" s="203">
        <f t="shared" si="2"/>
        <v>0</v>
      </c>
      <c r="N15" s="204">
        <f t="shared" si="3"/>
        <v>0</v>
      </c>
      <c r="O15" s="199"/>
      <c r="P15" s="200"/>
      <c r="Q15" s="205">
        <f t="shared" si="4"/>
        <v>0</v>
      </c>
      <c r="R15" s="199"/>
      <c r="S15" s="206"/>
      <c r="T15" s="207">
        <f t="shared" si="5"/>
        <v>0</v>
      </c>
      <c r="U15" s="199"/>
      <c r="V15" s="200"/>
      <c r="W15" s="201"/>
      <c r="X15" s="200"/>
      <c r="Y15" s="201"/>
      <c r="Z15" s="200"/>
      <c r="AA15" s="201"/>
      <c r="AB15" s="200"/>
      <c r="AC15" s="201"/>
      <c r="AD15" s="208"/>
      <c r="AE15" s="209">
        <f t="shared" si="6"/>
        <v>0</v>
      </c>
      <c r="AF15" s="210">
        <f t="shared" si="0"/>
        <v>0</v>
      </c>
      <c r="AG15" s="207">
        <f t="shared" si="7"/>
        <v>0</v>
      </c>
      <c r="AH15" s="211">
        <f t="shared" si="1"/>
        <v>0</v>
      </c>
    </row>
    <row r="16" spans="1:34" s="189" customFormat="1" x14ac:dyDescent="0.25">
      <c r="A16" s="198" t="s">
        <v>230</v>
      </c>
      <c r="B16" s="199"/>
      <c r="C16" s="200"/>
      <c r="D16" s="201"/>
      <c r="E16" s="200"/>
      <c r="F16" s="201"/>
      <c r="G16" s="200"/>
      <c r="H16" s="201"/>
      <c r="I16" s="200"/>
      <c r="J16" s="201"/>
      <c r="K16" s="200"/>
      <c r="L16" s="202">
        <f t="shared" si="2"/>
        <v>0</v>
      </c>
      <c r="M16" s="203">
        <f t="shared" si="2"/>
        <v>0</v>
      </c>
      <c r="N16" s="204">
        <f t="shared" si="3"/>
        <v>0</v>
      </c>
      <c r="O16" s="199"/>
      <c r="P16" s="200"/>
      <c r="Q16" s="205">
        <f t="shared" si="4"/>
        <v>0</v>
      </c>
      <c r="R16" s="199"/>
      <c r="S16" s="206"/>
      <c r="T16" s="207">
        <f t="shared" si="5"/>
        <v>0</v>
      </c>
      <c r="U16" s="199"/>
      <c r="V16" s="200"/>
      <c r="W16" s="201"/>
      <c r="X16" s="200"/>
      <c r="Y16" s="201"/>
      <c r="Z16" s="200"/>
      <c r="AA16" s="201"/>
      <c r="AB16" s="200"/>
      <c r="AC16" s="201"/>
      <c r="AD16" s="208"/>
      <c r="AE16" s="209">
        <f t="shared" si="6"/>
        <v>0</v>
      </c>
      <c r="AF16" s="210">
        <f t="shared" si="0"/>
        <v>0</v>
      </c>
      <c r="AG16" s="207">
        <f t="shared" si="7"/>
        <v>0</v>
      </c>
      <c r="AH16" s="211">
        <f t="shared" si="1"/>
        <v>0</v>
      </c>
    </row>
    <row r="17" spans="1:34" s="189" customFormat="1" x14ac:dyDescent="0.25">
      <c r="A17" s="198" t="s">
        <v>231</v>
      </c>
      <c r="B17" s="199"/>
      <c r="C17" s="200"/>
      <c r="D17" s="201"/>
      <c r="E17" s="200"/>
      <c r="F17" s="201"/>
      <c r="G17" s="200"/>
      <c r="H17" s="201"/>
      <c r="I17" s="200"/>
      <c r="J17" s="201"/>
      <c r="K17" s="200"/>
      <c r="L17" s="202">
        <f t="shared" si="2"/>
        <v>0</v>
      </c>
      <c r="M17" s="203">
        <f t="shared" si="2"/>
        <v>0</v>
      </c>
      <c r="N17" s="204">
        <f t="shared" si="3"/>
        <v>0</v>
      </c>
      <c r="O17" s="199"/>
      <c r="P17" s="200"/>
      <c r="Q17" s="205">
        <f t="shared" si="4"/>
        <v>0</v>
      </c>
      <c r="R17" s="199"/>
      <c r="S17" s="206"/>
      <c r="T17" s="207">
        <f t="shared" si="5"/>
        <v>0</v>
      </c>
      <c r="U17" s="199"/>
      <c r="V17" s="200"/>
      <c r="W17" s="201"/>
      <c r="X17" s="200"/>
      <c r="Y17" s="201"/>
      <c r="Z17" s="200"/>
      <c r="AA17" s="201"/>
      <c r="AB17" s="200"/>
      <c r="AC17" s="201"/>
      <c r="AD17" s="208"/>
      <c r="AE17" s="209">
        <f t="shared" si="6"/>
        <v>0</v>
      </c>
      <c r="AF17" s="210">
        <f t="shared" si="0"/>
        <v>0</v>
      </c>
      <c r="AG17" s="207">
        <f t="shared" si="7"/>
        <v>0</v>
      </c>
      <c r="AH17" s="211">
        <f t="shared" si="1"/>
        <v>0</v>
      </c>
    </row>
    <row r="18" spans="1:34" s="189" customFormat="1" ht="15.75" thickBot="1" x14ac:dyDescent="0.3">
      <c r="A18" s="212" t="s">
        <v>124</v>
      </c>
      <c r="B18" s="213">
        <f>SUM(B6:B17)</f>
        <v>0</v>
      </c>
      <c r="C18" s="214">
        <f t="shared" ref="C18:R18" si="8">SUM(C6:C17)</f>
        <v>0</v>
      </c>
      <c r="D18" s="215">
        <f t="shared" si="8"/>
        <v>0</v>
      </c>
      <c r="E18" s="214">
        <f t="shared" si="8"/>
        <v>0</v>
      </c>
      <c r="F18" s="215">
        <f t="shared" si="8"/>
        <v>0</v>
      </c>
      <c r="G18" s="214">
        <f t="shared" si="8"/>
        <v>0</v>
      </c>
      <c r="H18" s="215">
        <f t="shared" si="8"/>
        <v>0</v>
      </c>
      <c r="I18" s="214">
        <f t="shared" si="8"/>
        <v>0</v>
      </c>
      <c r="J18" s="215">
        <f t="shared" si="8"/>
        <v>0</v>
      </c>
      <c r="K18" s="214">
        <f t="shared" si="8"/>
        <v>0</v>
      </c>
      <c r="L18" s="216">
        <f t="shared" si="2"/>
        <v>0</v>
      </c>
      <c r="M18" s="217">
        <f t="shared" si="2"/>
        <v>0</v>
      </c>
      <c r="N18" s="218">
        <f t="shared" si="3"/>
        <v>0</v>
      </c>
      <c r="O18" s="213">
        <f t="shared" si="8"/>
        <v>0</v>
      </c>
      <c r="P18" s="214">
        <f t="shared" si="8"/>
        <v>0</v>
      </c>
      <c r="Q18" s="219">
        <f t="shared" si="4"/>
        <v>0</v>
      </c>
      <c r="R18" s="213">
        <f t="shared" si="8"/>
        <v>0</v>
      </c>
      <c r="S18" s="220">
        <f>SUM(S6:S17)</f>
        <v>0</v>
      </c>
      <c r="T18" s="221">
        <f t="shared" si="5"/>
        <v>0</v>
      </c>
      <c r="U18" s="213">
        <f>SUM(U6:U17)</f>
        <v>0</v>
      </c>
      <c r="V18" s="214">
        <f t="shared" ref="V18:AD18" si="9">SUM(V6:V17)</f>
        <v>0</v>
      </c>
      <c r="W18" s="215">
        <f t="shared" si="9"/>
        <v>0</v>
      </c>
      <c r="X18" s="214">
        <f t="shared" si="9"/>
        <v>0</v>
      </c>
      <c r="Y18" s="215">
        <f t="shared" si="9"/>
        <v>0</v>
      </c>
      <c r="Z18" s="214">
        <f t="shared" si="9"/>
        <v>0</v>
      </c>
      <c r="AA18" s="215">
        <f t="shared" si="9"/>
        <v>0</v>
      </c>
      <c r="AB18" s="214">
        <f t="shared" si="9"/>
        <v>0</v>
      </c>
      <c r="AC18" s="215">
        <f t="shared" si="9"/>
        <v>0</v>
      </c>
      <c r="AD18" s="222">
        <f t="shared" si="9"/>
        <v>0</v>
      </c>
      <c r="AE18" s="213">
        <f t="shared" si="6"/>
        <v>0</v>
      </c>
      <c r="AF18" s="214">
        <f t="shared" si="0"/>
        <v>0</v>
      </c>
      <c r="AG18" s="223">
        <f t="shared" si="7"/>
        <v>0</v>
      </c>
      <c r="AH18" s="224">
        <f t="shared" si="1"/>
        <v>0</v>
      </c>
    </row>
    <row r="19" spans="1:34" s="189" customFormat="1" x14ac:dyDescent="0.25">
      <c r="A19" s="225" t="s">
        <v>920</v>
      </c>
      <c r="B19" s="225"/>
      <c r="C19" s="225"/>
      <c r="D19" s="225"/>
      <c r="E19" s="225"/>
      <c r="F19" s="225"/>
      <c r="G19" s="225"/>
      <c r="H19" s="225"/>
      <c r="I19" s="225"/>
      <c r="J19" s="225"/>
      <c r="K19" s="225"/>
      <c r="L19" s="225"/>
      <c r="M19" s="225"/>
      <c r="N19" s="225"/>
      <c r="O19" s="225"/>
      <c r="P19" s="225"/>
      <c r="Q19" s="225"/>
      <c r="R19" s="225"/>
      <c r="S19" s="225"/>
      <c r="T19" s="225"/>
      <c r="U19" s="225"/>
    </row>
    <row r="20" spans="1:34" s="189" customFormat="1" x14ac:dyDescent="0.25">
      <c r="A20" s="822" t="s">
        <v>921</v>
      </c>
      <c r="B20" s="822"/>
      <c r="C20" s="822"/>
      <c r="D20" s="822"/>
      <c r="E20" s="822"/>
      <c r="F20" s="822"/>
      <c r="G20" s="822"/>
      <c r="H20" s="822"/>
      <c r="I20" s="822"/>
      <c r="J20" s="822"/>
      <c r="K20" s="822"/>
      <c r="L20" s="822"/>
      <c r="M20" s="822"/>
      <c r="N20" s="822"/>
      <c r="O20" s="822"/>
      <c r="P20" s="822"/>
      <c r="Q20" s="822"/>
      <c r="R20" s="822"/>
      <c r="S20" s="822"/>
      <c r="T20" s="822"/>
      <c r="U20" s="822"/>
    </row>
    <row r="21" spans="1:34" s="189" customFormat="1" x14ac:dyDescent="0.25">
      <c r="A21" s="823" t="s">
        <v>922</v>
      </c>
      <c r="B21" s="823"/>
      <c r="C21" s="823"/>
      <c r="D21" s="823"/>
      <c r="E21" s="823"/>
      <c r="F21" s="823"/>
      <c r="G21" s="823"/>
      <c r="H21" s="823"/>
      <c r="I21" s="823"/>
      <c r="J21" s="823"/>
      <c r="K21" s="823"/>
      <c r="L21" s="823"/>
      <c r="M21" s="823"/>
      <c r="N21" s="823"/>
      <c r="O21" s="823"/>
      <c r="P21" s="823"/>
      <c r="Q21" s="823"/>
      <c r="R21" s="823"/>
      <c r="S21" s="823"/>
      <c r="T21" s="823"/>
      <c r="U21" s="823"/>
    </row>
  </sheetData>
  <mergeCells count="30">
    <mergeCell ref="A20:U20"/>
    <mergeCell ref="A21:U21"/>
    <mergeCell ref="U4:V4"/>
    <mergeCell ref="W4:X4"/>
    <mergeCell ref="Y4:Z4"/>
    <mergeCell ref="AE3:AG4"/>
    <mergeCell ref="AH3:AH5"/>
    <mergeCell ref="AA4:AB4"/>
    <mergeCell ref="AC4:AD4"/>
    <mergeCell ref="B4:C4"/>
    <mergeCell ref="D4:E4"/>
    <mergeCell ref="F4:G4"/>
    <mergeCell ref="H4:I4"/>
    <mergeCell ref="J4:K4"/>
    <mergeCell ref="A1:AH1"/>
    <mergeCell ref="A2:AG2"/>
    <mergeCell ref="A3:A5"/>
    <mergeCell ref="B3:C3"/>
    <mergeCell ref="D3:E3"/>
    <mergeCell ref="F3:G3"/>
    <mergeCell ref="H3:I3"/>
    <mergeCell ref="J3:K3"/>
    <mergeCell ref="L3:N4"/>
    <mergeCell ref="O3:Q4"/>
    <mergeCell ref="R3:T4"/>
    <mergeCell ref="U3:V3"/>
    <mergeCell ref="W3:X3"/>
    <mergeCell ref="Y3:Z3"/>
    <mergeCell ref="AA3:AB3"/>
    <mergeCell ref="AC3:AD3"/>
  </mergeCells>
  <printOptions horizontalCentered="1"/>
  <pageMargins left="0.59055118110236227" right="0.59055118110236227" top="0.98425196850393704" bottom="0.59055118110236227" header="0" footer="0"/>
  <pageSetup orientation="portrait" r:id="rId1"/>
  <headerFooter>
    <oddFooter>Página &amp;P&amp;R&amp;A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9" tint="0.59999389629810485"/>
    <pageSetUpPr fitToPage="1"/>
  </sheetPr>
  <dimension ref="A1:R25"/>
  <sheetViews>
    <sheetView showGridLines="0" workbookViewId="0">
      <pane ySplit="6" topLeftCell="A7" activePane="bottomLeft" state="frozen"/>
      <selection sqref="A1:N1"/>
      <selection pane="bottomLeft" activeCell="P28" sqref="P28"/>
    </sheetView>
  </sheetViews>
  <sheetFormatPr baseColWidth="10" defaultRowHeight="12.75" x14ac:dyDescent="0.2"/>
  <cols>
    <col min="1" max="1" width="28.42578125" style="646" customWidth="1"/>
    <col min="2" max="12" width="7.7109375" style="646" bestFit="1" customWidth="1"/>
    <col min="13" max="13" width="9" style="646" bestFit="1" customWidth="1"/>
    <col min="14" max="14" width="10.28515625" style="646" bestFit="1" customWidth="1"/>
    <col min="15" max="15" width="11.42578125" style="646"/>
    <col min="16" max="16" width="13.85546875" style="646" bestFit="1" customWidth="1"/>
    <col min="17" max="255" width="11.42578125" style="646"/>
    <col min="256" max="256" width="2.7109375" style="646" customWidth="1"/>
    <col min="257" max="257" width="29" style="646" bestFit="1" customWidth="1"/>
    <col min="258" max="269" width="7.7109375" style="646" bestFit="1" customWidth="1"/>
    <col min="270" max="270" width="9" style="646" bestFit="1" customWidth="1"/>
    <col min="271" max="511" width="11.42578125" style="646"/>
    <col min="512" max="512" width="2.7109375" style="646" customWidth="1"/>
    <col min="513" max="513" width="29" style="646" bestFit="1" customWidth="1"/>
    <col min="514" max="525" width="7.7109375" style="646" bestFit="1" customWidth="1"/>
    <col min="526" max="526" width="9" style="646" bestFit="1" customWidth="1"/>
    <col min="527" max="767" width="11.42578125" style="646"/>
    <col min="768" max="768" width="2.7109375" style="646" customWidth="1"/>
    <col min="769" max="769" width="29" style="646" bestFit="1" customWidth="1"/>
    <col min="770" max="781" width="7.7109375" style="646" bestFit="1" customWidth="1"/>
    <col min="782" max="782" width="9" style="646" bestFit="1" customWidth="1"/>
    <col min="783" max="1023" width="11.42578125" style="646"/>
    <col min="1024" max="1024" width="2.7109375" style="646" customWidth="1"/>
    <col min="1025" max="1025" width="29" style="646" bestFit="1" customWidth="1"/>
    <col min="1026" max="1037" width="7.7109375" style="646" bestFit="1" customWidth="1"/>
    <col min="1038" max="1038" width="9" style="646" bestFit="1" customWidth="1"/>
    <col min="1039" max="1279" width="11.42578125" style="646"/>
    <col min="1280" max="1280" width="2.7109375" style="646" customWidth="1"/>
    <col min="1281" max="1281" width="29" style="646" bestFit="1" customWidth="1"/>
    <col min="1282" max="1293" width="7.7109375" style="646" bestFit="1" customWidth="1"/>
    <col min="1294" max="1294" width="9" style="646" bestFit="1" customWidth="1"/>
    <col min="1295" max="1535" width="11.42578125" style="646"/>
    <col min="1536" max="1536" width="2.7109375" style="646" customWidth="1"/>
    <col min="1537" max="1537" width="29" style="646" bestFit="1" customWidth="1"/>
    <col min="1538" max="1549" width="7.7109375" style="646" bestFit="1" customWidth="1"/>
    <col min="1550" max="1550" width="9" style="646" bestFit="1" customWidth="1"/>
    <col min="1551" max="1791" width="11.42578125" style="646"/>
    <col min="1792" max="1792" width="2.7109375" style="646" customWidth="1"/>
    <col min="1793" max="1793" width="29" style="646" bestFit="1" customWidth="1"/>
    <col min="1794" max="1805" width="7.7109375" style="646" bestFit="1" customWidth="1"/>
    <col min="1806" max="1806" width="9" style="646" bestFit="1" customWidth="1"/>
    <col min="1807" max="2047" width="11.42578125" style="646"/>
    <col min="2048" max="2048" width="2.7109375" style="646" customWidth="1"/>
    <col min="2049" max="2049" width="29" style="646" bestFit="1" customWidth="1"/>
    <col min="2050" max="2061" width="7.7109375" style="646" bestFit="1" customWidth="1"/>
    <col min="2062" max="2062" width="9" style="646" bestFit="1" customWidth="1"/>
    <col min="2063" max="2303" width="11.42578125" style="646"/>
    <col min="2304" max="2304" width="2.7109375" style="646" customWidth="1"/>
    <col min="2305" max="2305" width="29" style="646" bestFit="1" customWidth="1"/>
    <col min="2306" max="2317" width="7.7109375" style="646" bestFit="1" customWidth="1"/>
    <col min="2318" max="2318" width="9" style="646" bestFit="1" customWidth="1"/>
    <col min="2319" max="2559" width="11.42578125" style="646"/>
    <col min="2560" max="2560" width="2.7109375" style="646" customWidth="1"/>
    <col min="2561" max="2561" width="29" style="646" bestFit="1" customWidth="1"/>
    <col min="2562" max="2573" width="7.7109375" style="646" bestFit="1" customWidth="1"/>
    <col min="2574" max="2574" width="9" style="646" bestFit="1" customWidth="1"/>
    <col min="2575" max="2815" width="11.42578125" style="646"/>
    <col min="2816" max="2816" width="2.7109375" style="646" customWidth="1"/>
    <col min="2817" max="2817" width="29" style="646" bestFit="1" customWidth="1"/>
    <col min="2818" max="2829" width="7.7109375" style="646" bestFit="1" customWidth="1"/>
    <col min="2830" max="2830" width="9" style="646" bestFit="1" customWidth="1"/>
    <col min="2831" max="3071" width="11.42578125" style="646"/>
    <col min="3072" max="3072" width="2.7109375" style="646" customWidth="1"/>
    <col min="3073" max="3073" width="29" style="646" bestFit="1" customWidth="1"/>
    <col min="3074" max="3085" width="7.7109375" style="646" bestFit="1" customWidth="1"/>
    <col min="3086" max="3086" width="9" style="646" bestFit="1" customWidth="1"/>
    <col min="3087" max="3327" width="11.42578125" style="646"/>
    <col min="3328" max="3328" width="2.7109375" style="646" customWidth="1"/>
    <col min="3329" max="3329" width="29" style="646" bestFit="1" customWidth="1"/>
    <col min="3330" max="3341" width="7.7109375" style="646" bestFit="1" customWidth="1"/>
    <col min="3342" max="3342" width="9" style="646" bestFit="1" customWidth="1"/>
    <col min="3343" max="3583" width="11.42578125" style="646"/>
    <col min="3584" max="3584" width="2.7109375" style="646" customWidth="1"/>
    <col min="3585" max="3585" width="29" style="646" bestFit="1" customWidth="1"/>
    <col min="3586" max="3597" width="7.7109375" style="646" bestFit="1" customWidth="1"/>
    <col min="3598" max="3598" width="9" style="646" bestFit="1" customWidth="1"/>
    <col min="3599" max="3839" width="11.42578125" style="646"/>
    <col min="3840" max="3840" width="2.7109375" style="646" customWidth="1"/>
    <col min="3841" max="3841" width="29" style="646" bestFit="1" customWidth="1"/>
    <col min="3842" max="3853" width="7.7109375" style="646" bestFit="1" customWidth="1"/>
    <col min="3854" max="3854" width="9" style="646" bestFit="1" customWidth="1"/>
    <col min="3855" max="4095" width="11.42578125" style="646"/>
    <col min="4096" max="4096" width="2.7109375" style="646" customWidth="1"/>
    <col min="4097" max="4097" width="29" style="646" bestFit="1" customWidth="1"/>
    <col min="4098" max="4109" width="7.7109375" style="646" bestFit="1" customWidth="1"/>
    <col min="4110" max="4110" width="9" style="646" bestFit="1" customWidth="1"/>
    <col min="4111" max="4351" width="11.42578125" style="646"/>
    <col min="4352" max="4352" width="2.7109375" style="646" customWidth="1"/>
    <col min="4353" max="4353" width="29" style="646" bestFit="1" customWidth="1"/>
    <col min="4354" max="4365" width="7.7109375" style="646" bestFit="1" customWidth="1"/>
    <col min="4366" max="4366" width="9" style="646" bestFit="1" customWidth="1"/>
    <col min="4367" max="4607" width="11.42578125" style="646"/>
    <col min="4608" max="4608" width="2.7109375" style="646" customWidth="1"/>
    <col min="4609" max="4609" width="29" style="646" bestFit="1" customWidth="1"/>
    <col min="4610" max="4621" width="7.7109375" style="646" bestFit="1" customWidth="1"/>
    <col min="4622" max="4622" width="9" style="646" bestFit="1" customWidth="1"/>
    <col min="4623" max="4863" width="11.42578125" style="646"/>
    <col min="4864" max="4864" width="2.7109375" style="646" customWidth="1"/>
    <col min="4865" max="4865" width="29" style="646" bestFit="1" customWidth="1"/>
    <col min="4866" max="4877" width="7.7109375" style="646" bestFit="1" customWidth="1"/>
    <col min="4878" max="4878" width="9" style="646" bestFit="1" customWidth="1"/>
    <col min="4879" max="5119" width="11.42578125" style="646"/>
    <col min="5120" max="5120" width="2.7109375" style="646" customWidth="1"/>
    <col min="5121" max="5121" width="29" style="646" bestFit="1" customWidth="1"/>
    <col min="5122" max="5133" width="7.7109375" style="646" bestFit="1" customWidth="1"/>
    <col min="5134" max="5134" width="9" style="646" bestFit="1" customWidth="1"/>
    <col min="5135" max="5375" width="11.42578125" style="646"/>
    <col min="5376" max="5376" width="2.7109375" style="646" customWidth="1"/>
    <col min="5377" max="5377" width="29" style="646" bestFit="1" customWidth="1"/>
    <col min="5378" max="5389" width="7.7109375" style="646" bestFit="1" customWidth="1"/>
    <col min="5390" max="5390" width="9" style="646" bestFit="1" customWidth="1"/>
    <col min="5391" max="5631" width="11.42578125" style="646"/>
    <col min="5632" max="5632" width="2.7109375" style="646" customWidth="1"/>
    <col min="5633" max="5633" width="29" style="646" bestFit="1" customWidth="1"/>
    <col min="5634" max="5645" width="7.7109375" style="646" bestFit="1" customWidth="1"/>
    <col min="5646" max="5646" width="9" style="646" bestFit="1" customWidth="1"/>
    <col min="5647" max="5887" width="11.42578125" style="646"/>
    <col min="5888" max="5888" width="2.7109375" style="646" customWidth="1"/>
    <col min="5889" max="5889" width="29" style="646" bestFit="1" customWidth="1"/>
    <col min="5890" max="5901" width="7.7109375" style="646" bestFit="1" customWidth="1"/>
    <col min="5902" max="5902" width="9" style="646" bestFit="1" customWidth="1"/>
    <col min="5903" max="6143" width="11.42578125" style="646"/>
    <col min="6144" max="6144" width="2.7109375" style="646" customWidth="1"/>
    <col min="6145" max="6145" width="29" style="646" bestFit="1" customWidth="1"/>
    <col min="6146" max="6157" width="7.7109375" style="646" bestFit="1" customWidth="1"/>
    <col min="6158" max="6158" width="9" style="646" bestFit="1" customWidth="1"/>
    <col min="6159" max="6399" width="11.42578125" style="646"/>
    <col min="6400" max="6400" width="2.7109375" style="646" customWidth="1"/>
    <col min="6401" max="6401" width="29" style="646" bestFit="1" customWidth="1"/>
    <col min="6402" max="6413" width="7.7109375" style="646" bestFit="1" customWidth="1"/>
    <col min="6414" max="6414" width="9" style="646" bestFit="1" customWidth="1"/>
    <col min="6415" max="6655" width="11.42578125" style="646"/>
    <col min="6656" max="6656" width="2.7109375" style="646" customWidth="1"/>
    <col min="6657" max="6657" width="29" style="646" bestFit="1" customWidth="1"/>
    <col min="6658" max="6669" width="7.7109375" style="646" bestFit="1" customWidth="1"/>
    <col min="6670" max="6670" width="9" style="646" bestFit="1" customWidth="1"/>
    <col min="6671" max="6911" width="11.42578125" style="646"/>
    <col min="6912" max="6912" width="2.7109375" style="646" customWidth="1"/>
    <col min="6913" max="6913" width="29" style="646" bestFit="1" customWidth="1"/>
    <col min="6914" max="6925" width="7.7109375" style="646" bestFit="1" customWidth="1"/>
    <col min="6926" max="6926" width="9" style="646" bestFit="1" customWidth="1"/>
    <col min="6927" max="7167" width="11.42578125" style="646"/>
    <col min="7168" max="7168" width="2.7109375" style="646" customWidth="1"/>
    <col min="7169" max="7169" width="29" style="646" bestFit="1" customWidth="1"/>
    <col min="7170" max="7181" width="7.7109375" style="646" bestFit="1" customWidth="1"/>
    <col min="7182" max="7182" width="9" style="646" bestFit="1" customWidth="1"/>
    <col min="7183" max="7423" width="11.42578125" style="646"/>
    <col min="7424" max="7424" width="2.7109375" style="646" customWidth="1"/>
    <col min="7425" max="7425" width="29" style="646" bestFit="1" customWidth="1"/>
    <col min="7426" max="7437" width="7.7109375" style="646" bestFit="1" customWidth="1"/>
    <col min="7438" max="7438" width="9" style="646" bestFit="1" customWidth="1"/>
    <col min="7439" max="7679" width="11.42578125" style="646"/>
    <col min="7680" max="7680" width="2.7109375" style="646" customWidth="1"/>
    <col min="7681" max="7681" width="29" style="646" bestFit="1" customWidth="1"/>
    <col min="7682" max="7693" width="7.7109375" style="646" bestFit="1" customWidth="1"/>
    <col min="7694" max="7694" width="9" style="646" bestFit="1" customWidth="1"/>
    <col min="7695" max="7935" width="11.42578125" style="646"/>
    <col min="7936" max="7936" width="2.7109375" style="646" customWidth="1"/>
    <col min="7937" max="7937" width="29" style="646" bestFit="1" customWidth="1"/>
    <col min="7938" max="7949" width="7.7109375" style="646" bestFit="1" customWidth="1"/>
    <col min="7950" max="7950" width="9" style="646" bestFit="1" customWidth="1"/>
    <col min="7951" max="8191" width="11.42578125" style="646"/>
    <col min="8192" max="8192" width="2.7109375" style="646" customWidth="1"/>
    <col min="8193" max="8193" width="29" style="646" bestFit="1" customWidth="1"/>
    <col min="8194" max="8205" width="7.7109375" style="646" bestFit="1" customWidth="1"/>
    <col min="8206" max="8206" width="9" style="646" bestFit="1" customWidth="1"/>
    <col min="8207" max="8447" width="11.42578125" style="646"/>
    <col min="8448" max="8448" width="2.7109375" style="646" customWidth="1"/>
    <col min="8449" max="8449" width="29" style="646" bestFit="1" customWidth="1"/>
    <col min="8450" max="8461" width="7.7109375" style="646" bestFit="1" customWidth="1"/>
    <col min="8462" max="8462" width="9" style="646" bestFit="1" customWidth="1"/>
    <col min="8463" max="8703" width="11.42578125" style="646"/>
    <col min="8704" max="8704" width="2.7109375" style="646" customWidth="1"/>
    <col min="8705" max="8705" width="29" style="646" bestFit="1" customWidth="1"/>
    <col min="8706" max="8717" width="7.7109375" style="646" bestFit="1" customWidth="1"/>
    <col min="8718" max="8718" width="9" style="646" bestFit="1" customWidth="1"/>
    <col min="8719" max="8959" width="11.42578125" style="646"/>
    <col min="8960" max="8960" width="2.7109375" style="646" customWidth="1"/>
    <col min="8961" max="8961" width="29" style="646" bestFit="1" customWidth="1"/>
    <col min="8962" max="8973" width="7.7109375" style="646" bestFit="1" customWidth="1"/>
    <col min="8974" max="8974" width="9" style="646" bestFit="1" customWidth="1"/>
    <col min="8975" max="9215" width="11.42578125" style="646"/>
    <col min="9216" max="9216" width="2.7109375" style="646" customWidth="1"/>
    <col min="9217" max="9217" width="29" style="646" bestFit="1" customWidth="1"/>
    <col min="9218" max="9229" width="7.7109375" style="646" bestFit="1" customWidth="1"/>
    <col min="9230" max="9230" width="9" style="646" bestFit="1" customWidth="1"/>
    <col min="9231" max="9471" width="11.42578125" style="646"/>
    <col min="9472" max="9472" width="2.7109375" style="646" customWidth="1"/>
    <col min="9473" max="9473" width="29" style="646" bestFit="1" customWidth="1"/>
    <col min="9474" max="9485" width="7.7109375" style="646" bestFit="1" customWidth="1"/>
    <col min="9486" max="9486" width="9" style="646" bestFit="1" customWidth="1"/>
    <col min="9487" max="9727" width="11.42578125" style="646"/>
    <col min="9728" max="9728" width="2.7109375" style="646" customWidth="1"/>
    <col min="9729" max="9729" width="29" style="646" bestFit="1" customWidth="1"/>
    <col min="9730" max="9741" width="7.7109375" style="646" bestFit="1" customWidth="1"/>
    <col min="9742" max="9742" width="9" style="646" bestFit="1" customWidth="1"/>
    <col min="9743" max="9983" width="11.42578125" style="646"/>
    <col min="9984" max="9984" width="2.7109375" style="646" customWidth="1"/>
    <col min="9985" max="9985" width="29" style="646" bestFit="1" customWidth="1"/>
    <col min="9986" max="9997" width="7.7109375" style="646" bestFit="1" customWidth="1"/>
    <col min="9998" max="9998" width="9" style="646" bestFit="1" customWidth="1"/>
    <col min="9999" max="10239" width="11.42578125" style="646"/>
    <col min="10240" max="10240" width="2.7109375" style="646" customWidth="1"/>
    <col min="10241" max="10241" width="29" style="646" bestFit="1" customWidth="1"/>
    <col min="10242" max="10253" width="7.7109375" style="646" bestFit="1" customWidth="1"/>
    <col min="10254" max="10254" width="9" style="646" bestFit="1" customWidth="1"/>
    <col min="10255" max="10495" width="11.42578125" style="646"/>
    <col min="10496" max="10496" width="2.7109375" style="646" customWidth="1"/>
    <col min="10497" max="10497" width="29" style="646" bestFit="1" customWidth="1"/>
    <col min="10498" max="10509" width="7.7109375" style="646" bestFit="1" customWidth="1"/>
    <col min="10510" max="10510" width="9" style="646" bestFit="1" customWidth="1"/>
    <col min="10511" max="10751" width="11.42578125" style="646"/>
    <col min="10752" max="10752" width="2.7109375" style="646" customWidth="1"/>
    <col min="10753" max="10753" width="29" style="646" bestFit="1" customWidth="1"/>
    <col min="10754" max="10765" width="7.7109375" style="646" bestFit="1" customWidth="1"/>
    <col min="10766" max="10766" width="9" style="646" bestFit="1" customWidth="1"/>
    <col min="10767" max="11007" width="11.42578125" style="646"/>
    <col min="11008" max="11008" width="2.7109375" style="646" customWidth="1"/>
    <col min="11009" max="11009" width="29" style="646" bestFit="1" customWidth="1"/>
    <col min="11010" max="11021" width="7.7109375" style="646" bestFit="1" customWidth="1"/>
    <col min="11022" max="11022" width="9" style="646" bestFit="1" customWidth="1"/>
    <col min="11023" max="11263" width="11.42578125" style="646"/>
    <col min="11264" max="11264" width="2.7109375" style="646" customWidth="1"/>
    <col min="11265" max="11265" width="29" style="646" bestFit="1" customWidth="1"/>
    <col min="11266" max="11277" width="7.7109375" style="646" bestFit="1" customWidth="1"/>
    <col min="11278" max="11278" width="9" style="646" bestFit="1" customWidth="1"/>
    <col min="11279" max="11519" width="11.42578125" style="646"/>
    <col min="11520" max="11520" width="2.7109375" style="646" customWidth="1"/>
    <col min="11521" max="11521" width="29" style="646" bestFit="1" customWidth="1"/>
    <col min="11522" max="11533" width="7.7109375" style="646" bestFit="1" customWidth="1"/>
    <col min="11534" max="11534" width="9" style="646" bestFit="1" customWidth="1"/>
    <col min="11535" max="11775" width="11.42578125" style="646"/>
    <col min="11776" max="11776" width="2.7109375" style="646" customWidth="1"/>
    <col min="11777" max="11777" width="29" style="646" bestFit="1" customWidth="1"/>
    <col min="11778" max="11789" width="7.7109375" style="646" bestFit="1" customWidth="1"/>
    <col min="11790" max="11790" width="9" style="646" bestFit="1" customWidth="1"/>
    <col min="11791" max="12031" width="11.42578125" style="646"/>
    <col min="12032" max="12032" width="2.7109375" style="646" customWidth="1"/>
    <col min="12033" max="12033" width="29" style="646" bestFit="1" customWidth="1"/>
    <col min="12034" max="12045" width="7.7109375" style="646" bestFit="1" customWidth="1"/>
    <col min="12046" max="12046" width="9" style="646" bestFit="1" customWidth="1"/>
    <col min="12047" max="12287" width="11.42578125" style="646"/>
    <col min="12288" max="12288" width="2.7109375" style="646" customWidth="1"/>
    <col min="12289" max="12289" width="29" style="646" bestFit="1" customWidth="1"/>
    <col min="12290" max="12301" width="7.7109375" style="646" bestFit="1" customWidth="1"/>
    <col min="12302" max="12302" width="9" style="646" bestFit="1" customWidth="1"/>
    <col min="12303" max="12543" width="11.42578125" style="646"/>
    <col min="12544" max="12544" width="2.7109375" style="646" customWidth="1"/>
    <col min="12545" max="12545" width="29" style="646" bestFit="1" customWidth="1"/>
    <col min="12546" max="12557" width="7.7109375" style="646" bestFit="1" customWidth="1"/>
    <col min="12558" max="12558" width="9" style="646" bestFit="1" customWidth="1"/>
    <col min="12559" max="12799" width="11.42578125" style="646"/>
    <col min="12800" max="12800" width="2.7109375" style="646" customWidth="1"/>
    <col min="12801" max="12801" width="29" style="646" bestFit="1" customWidth="1"/>
    <col min="12802" max="12813" width="7.7109375" style="646" bestFit="1" customWidth="1"/>
    <col min="12814" max="12814" width="9" style="646" bestFit="1" customWidth="1"/>
    <col min="12815" max="13055" width="11.42578125" style="646"/>
    <col min="13056" max="13056" width="2.7109375" style="646" customWidth="1"/>
    <col min="13057" max="13057" width="29" style="646" bestFit="1" customWidth="1"/>
    <col min="13058" max="13069" width="7.7109375" style="646" bestFit="1" customWidth="1"/>
    <col min="13070" max="13070" width="9" style="646" bestFit="1" customWidth="1"/>
    <col min="13071" max="13311" width="11.42578125" style="646"/>
    <col min="13312" max="13312" width="2.7109375" style="646" customWidth="1"/>
    <col min="13313" max="13313" width="29" style="646" bestFit="1" customWidth="1"/>
    <col min="13314" max="13325" width="7.7109375" style="646" bestFit="1" customWidth="1"/>
    <col min="13326" max="13326" width="9" style="646" bestFit="1" customWidth="1"/>
    <col min="13327" max="13567" width="11.42578125" style="646"/>
    <col min="13568" max="13568" width="2.7109375" style="646" customWidth="1"/>
    <col min="13569" max="13569" width="29" style="646" bestFit="1" customWidth="1"/>
    <col min="13570" max="13581" width="7.7109375" style="646" bestFit="1" customWidth="1"/>
    <col min="13582" max="13582" width="9" style="646" bestFit="1" customWidth="1"/>
    <col min="13583" max="13823" width="11.42578125" style="646"/>
    <col min="13824" max="13824" width="2.7109375" style="646" customWidth="1"/>
    <col min="13825" max="13825" width="29" style="646" bestFit="1" customWidth="1"/>
    <col min="13826" max="13837" width="7.7109375" style="646" bestFit="1" customWidth="1"/>
    <col min="13838" max="13838" width="9" style="646" bestFit="1" customWidth="1"/>
    <col min="13839" max="14079" width="11.42578125" style="646"/>
    <col min="14080" max="14080" width="2.7109375" style="646" customWidth="1"/>
    <col min="14081" max="14081" width="29" style="646" bestFit="1" customWidth="1"/>
    <col min="14082" max="14093" width="7.7109375" style="646" bestFit="1" customWidth="1"/>
    <col min="14094" max="14094" width="9" style="646" bestFit="1" customWidth="1"/>
    <col min="14095" max="14335" width="11.42578125" style="646"/>
    <col min="14336" max="14336" width="2.7109375" style="646" customWidth="1"/>
    <col min="14337" max="14337" width="29" style="646" bestFit="1" customWidth="1"/>
    <col min="14338" max="14349" width="7.7109375" style="646" bestFit="1" customWidth="1"/>
    <col min="14350" max="14350" width="9" style="646" bestFit="1" customWidth="1"/>
    <col min="14351" max="14591" width="11.42578125" style="646"/>
    <col min="14592" max="14592" width="2.7109375" style="646" customWidth="1"/>
    <col min="14593" max="14593" width="29" style="646" bestFit="1" customWidth="1"/>
    <col min="14594" max="14605" width="7.7109375" style="646" bestFit="1" customWidth="1"/>
    <col min="14606" max="14606" width="9" style="646" bestFit="1" customWidth="1"/>
    <col min="14607" max="14847" width="11.42578125" style="646"/>
    <col min="14848" max="14848" width="2.7109375" style="646" customWidth="1"/>
    <col min="14849" max="14849" width="29" style="646" bestFit="1" customWidth="1"/>
    <col min="14850" max="14861" width="7.7109375" style="646" bestFit="1" customWidth="1"/>
    <col min="14862" max="14862" width="9" style="646" bestFit="1" customWidth="1"/>
    <col min="14863" max="15103" width="11.42578125" style="646"/>
    <col min="15104" max="15104" width="2.7109375" style="646" customWidth="1"/>
    <col min="15105" max="15105" width="29" style="646" bestFit="1" customWidth="1"/>
    <col min="15106" max="15117" width="7.7109375" style="646" bestFit="1" customWidth="1"/>
    <col min="15118" max="15118" width="9" style="646" bestFit="1" customWidth="1"/>
    <col min="15119" max="15359" width="11.42578125" style="646"/>
    <col min="15360" max="15360" width="2.7109375" style="646" customWidth="1"/>
    <col min="15361" max="15361" width="29" style="646" bestFit="1" customWidth="1"/>
    <col min="15362" max="15373" width="7.7109375" style="646" bestFit="1" customWidth="1"/>
    <col min="15374" max="15374" width="9" style="646" bestFit="1" customWidth="1"/>
    <col min="15375" max="15615" width="11.42578125" style="646"/>
    <col min="15616" max="15616" width="2.7109375" style="646" customWidth="1"/>
    <col min="15617" max="15617" width="29" style="646" bestFit="1" customWidth="1"/>
    <col min="15618" max="15629" width="7.7109375" style="646" bestFit="1" customWidth="1"/>
    <col min="15630" max="15630" width="9" style="646" bestFit="1" customWidth="1"/>
    <col min="15631" max="15871" width="11.42578125" style="646"/>
    <col min="15872" max="15872" width="2.7109375" style="646" customWidth="1"/>
    <col min="15873" max="15873" width="29" style="646" bestFit="1" customWidth="1"/>
    <col min="15874" max="15885" width="7.7109375" style="646" bestFit="1" customWidth="1"/>
    <col min="15886" max="15886" width="9" style="646" bestFit="1" customWidth="1"/>
    <col min="15887" max="16127" width="11.42578125" style="646"/>
    <col min="16128" max="16128" width="2.7109375" style="646" customWidth="1"/>
    <col min="16129" max="16129" width="29" style="646" bestFit="1" customWidth="1"/>
    <col min="16130" max="16141" width="7.7109375" style="646" bestFit="1" customWidth="1"/>
    <col min="16142" max="16142" width="9" style="646" bestFit="1" customWidth="1"/>
    <col min="16143" max="16384" width="11.42578125" style="646"/>
  </cols>
  <sheetData>
    <row r="1" spans="1:16" x14ac:dyDescent="0.2">
      <c r="A1" s="829" t="str">
        <f>"Empresa "&amp; Datos_Generales!D3</f>
        <v xml:space="preserve">Empresa </v>
      </c>
      <c r="B1" s="829"/>
      <c r="C1" s="829"/>
      <c r="D1" s="829"/>
      <c r="E1" s="829"/>
      <c r="F1" s="829"/>
      <c r="G1" s="829"/>
      <c r="H1" s="829"/>
      <c r="I1" s="829"/>
      <c r="J1" s="829"/>
      <c r="K1" s="829"/>
      <c r="L1" s="829"/>
      <c r="M1" s="829"/>
      <c r="N1" s="829"/>
    </row>
    <row r="2" spans="1:16" x14ac:dyDescent="0.2">
      <c r="A2" s="830" t="str">
        <f>"CUADRO No 25: COMPRAS Y VENTAS FINALES DE ENERGIA (MWh), Enero a Diciembre de " &amp; Datos_Generales!D4</f>
        <v xml:space="preserve">CUADRO No 25: COMPRAS Y VENTAS FINALES DE ENERGIA (MWh), Enero a Diciembre de </v>
      </c>
      <c r="B2" s="830"/>
      <c r="C2" s="830"/>
      <c r="D2" s="830"/>
      <c r="E2" s="830"/>
      <c r="F2" s="830"/>
      <c r="G2" s="830"/>
      <c r="H2" s="830"/>
      <c r="I2" s="830"/>
      <c r="J2" s="830"/>
      <c r="K2" s="830"/>
      <c r="L2" s="830"/>
      <c r="M2" s="830"/>
      <c r="N2" s="830"/>
    </row>
    <row r="4" spans="1:16" ht="12.75" customHeight="1" x14ac:dyDescent="0.2">
      <c r="A4" s="828" t="s">
        <v>199</v>
      </c>
      <c r="B4" s="828"/>
      <c r="C4" s="828"/>
      <c r="D4" s="828"/>
      <c r="E4" s="828"/>
      <c r="F4" s="828"/>
      <c r="G4" s="828"/>
      <c r="H4" s="828"/>
      <c r="I4" s="828"/>
      <c r="J4" s="828"/>
      <c r="K4" s="828"/>
      <c r="L4" s="828"/>
      <c r="M4" s="828"/>
      <c r="N4" s="828"/>
    </row>
    <row r="5" spans="1:16" x14ac:dyDescent="0.2">
      <c r="A5" s="828"/>
      <c r="B5" s="828"/>
      <c r="C5" s="828"/>
      <c r="D5" s="828"/>
      <c r="E5" s="828"/>
      <c r="F5" s="828"/>
      <c r="G5" s="828"/>
      <c r="H5" s="828"/>
      <c r="I5" s="828"/>
      <c r="J5" s="828"/>
      <c r="K5" s="828"/>
      <c r="L5" s="828"/>
      <c r="M5" s="828"/>
      <c r="N5" s="828"/>
    </row>
    <row r="6" spans="1:16" x14ac:dyDescent="0.2">
      <c r="A6" s="828"/>
      <c r="B6" s="828"/>
      <c r="C6" s="828"/>
      <c r="D6" s="828"/>
      <c r="E6" s="828"/>
      <c r="F6" s="828"/>
      <c r="G6" s="828"/>
      <c r="H6" s="828"/>
      <c r="I6" s="828"/>
      <c r="J6" s="828"/>
      <c r="K6" s="828"/>
      <c r="L6" s="828"/>
      <c r="M6" s="828"/>
      <c r="N6" s="828"/>
    </row>
    <row r="8" spans="1:16" ht="21" customHeight="1" x14ac:dyDescent="0.2">
      <c r="A8" s="825" t="str">
        <f>"COMPRAS Y VENTAS FINALES DE ENERGIA (MWh), ENERO A DICIEMBRE " &amp; Datos_Generales!D3</f>
        <v xml:space="preserve">COMPRAS Y VENTAS FINALES DE ENERGIA (MWh), ENERO A DICIEMBRE </v>
      </c>
      <c r="B8" s="826"/>
      <c r="C8" s="826"/>
      <c r="D8" s="826"/>
      <c r="E8" s="826"/>
      <c r="F8" s="826"/>
      <c r="G8" s="826"/>
      <c r="H8" s="826"/>
      <c r="I8" s="826"/>
      <c r="J8" s="826"/>
      <c r="K8" s="826"/>
      <c r="L8" s="826"/>
      <c r="M8" s="826"/>
      <c r="N8" s="827"/>
    </row>
    <row r="9" spans="1:16" ht="19.5" customHeight="1" x14ac:dyDescent="0.2">
      <c r="A9" s="647"/>
      <c r="B9" s="648">
        <v>43831</v>
      </c>
      <c r="C9" s="648">
        <v>43862</v>
      </c>
      <c r="D9" s="648">
        <v>43891</v>
      </c>
      <c r="E9" s="648">
        <v>43922</v>
      </c>
      <c r="F9" s="648">
        <v>43952</v>
      </c>
      <c r="G9" s="648">
        <v>43983</v>
      </c>
      <c r="H9" s="648">
        <v>44013</v>
      </c>
      <c r="I9" s="648">
        <v>44044</v>
      </c>
      <c r="J9" s="648">
        <v>44075</v>
      </c>
      <c r="K9" s="648">
        <v>44105</v>
      </c>
      <c r="L9" s="648">
        <v>44136</v>
      </c>
      <c r="M9" s="648">
        <v>44166</v>
      </c>
      <c r="N9" s="649" t="s">
        <v>19</v>
      </c>
    </row>
    <row r="10" spans="1:16" x14ac:dyDescent="0.2">
      <c r="A10" s="650" t="s">
        <v>200</v>
      </c>
      <c r="B10" s="651">
        <v>0</v>
      </c>
      <c r="C10" s="652">
        <v>0</v>
      </c>
      <c r="D10" s="652">
        <v>0</v>
      </c>
      <c r="E10" s="652">
        <v>0</v>
      </c>
      <c r="F10" s="652">
        <v>0</v>
      </c>
      <c r="G10" s="652">
        <v>0</v>
      </c>
      <c r="H10" s="652">
        <v>0</v>
      </c>
      <c r="I10" s="652">
        <v>0</v>
      </c>
      <c r="J10" s="652">
        <v>0</v>
      </c>
      <c r="K10" s="652">
        <v>0</v>
      </c>
      <c r="L10" s="652">
        <v>0</v>
      </c>
      <c r="M10" s="653">
        <v>0</v>
      </c>
      <c r="N10" s="654">
        <f>SUM(B10:M10)</f>
        <v>0</v>
      </c>
    </row>
    <row r="11" spans="1:16" x14ac:dyDescent="0.2">
      <c r="A11" s="650" t="s">
        <v>201</v>
      </c>
      <c r="B11" s="655">
        <v>0</v>
      </c>
      <c r="C11" s="656">
        <v>0</v>
      </c>
      <c r="D11" s="656">
        <v>0</v>
      </c>
      <c r="E11" s="656">
        <v>0</v>
      </c>
      <c r="F11" s="656">
        <v>0</v>
      </c>
      <c r="G11" s="656">
        <v>0</v>
      </c>
      <c r="H11" s="656">
        <v>0</v>
      </c>
      <c r="I11" s="656">
        <v>0</v>
      </c>
      <c r="J11" s="656">
        <v>0</v>
      </c>
      <c r="K11" s="656">
        <v>0</v>
      </c>
      <c r="L11" s="656">
        <v>0</v>
      </c>
      <c r="M11" s="657">
        <v>0</v>
      </c>
      <c r="N11" s="654">
        <f t="shared" ref="N11:N13" si="0">SUM(B11:M11)</f>
        <v>0</v>
      </c>
    </row>
    <row r="12" spans="1:16" s="658" customFormat="1" x14ac:dyDescent="0.2">
      <c r="A12" s="650" t="s">
        <v>202</v>
      </c>
      <c r="B12" s="655">
        <v>0</v>
      </c>
      <c r="C12" s="656">
        <v>0</v>
      </c>
      <c r="D12" s="656">
        <v>0</v>
      </c>
      <c r="E12" s="656">
        <v>0</v>
      </c>
      <c r="F12" s="656">
        <v>0</v>
      </c>
      <c r="G12" s="656">
        <v>0</v>
      </c>
      <c r="H12" s="656">
        <v>0</v>
      </c>
      <c r="I12" s="656">
        <v>0</v>
      </c>
      <c r="J12" s="656">
        <v>0</v>
      </c>
      <c r="K12" s="656">
        <v>0</v>
      </c>
      <c r="L12" s="656">
        <v>0</v>
      </c>
      <c r="M12" s="657">
        <v>0</v>
      </c>
      <c r="N12" s="654">
        <f t="shared" si="0"/>
        <v>0</v>
      </c>
      <c r="O12" s="646"/>
      <c r="P12" s="646"/>
    </row>
    <row r="13" spans="1:16" s="658" customFormat="1" x14ac:dyDescent="0.2">
      <c r="A13" s="650" t="s">
        <v>203</v>
      </c>
      <c r="B13" s="659">
        <v>0</v>
      </c>
      <c r="C13" s="660">
        <v>0</v>
      </c>
      <c r="D13" s="660">
        <v>0</v>
      </c>
      <c r="E13" s="660">
        <v>0</v>
      </c>
      <c r="F13" s="660">
        <v>0</v>
      </c>
      <c r="G13" s="660">
        <v>0</v>
      </c>
      <c r="H13" s="660">
        <v>0</v>
      </c>
      <c r="I13" s="660">
        <v>0</v>
      </c>
      <c r="J13" s="660">
        <v>0</v>
      </c>
      <c r="K13" s="660">
        <v>0</v>
      </c>
      <c r="L13" s="660">
        <v>0</v>
      </c>
      <c r="M13" s="661">
        <v>0</v>
      </c>
      <c r="N13" s="654">
        <f t="shared" si="0"/>
        <v>0</v>
      </c>
      <c r="O13" s="646"/>
      <c r="P13" s="646"/>
    </row>
    <row r="14" spans="1:16" x14ac:dyDescent="0.2">
      <c r="A14" s="662" t="s">
        <v>204</v>
      </c>
      <c r="B14" s="663">
        <f t="shared" ref="B14:M14" si="1">SUM(B10:B13)</f>
        <v>0</v>
      </c>
      <c r="C14" s="663">
        <f t="shared" si="1"/>
        <v>0</v>
      </c>
      <c r="D14" s="663">
        <f t="shared" si="1"/>
        <v>0</v>
      </c>
      <c r="E14" s="663">
        <f t="shared" si="1"/>
        <v>0</v>
      </c>
      <c r="F14" s="663">
        <f t="shared" si="1"/>
        <v>0</v>
      </c>
      <c r="G14" s="663">
        <f t="shared" si="1"/>
        <v>0</v>
      </c>
      <c r="H14" s="663">
        <f t="shared" si="1"/>
        <v>0</v>
      </c>
      <c r="I14" s="663">
        <f t="shared" si="1"/>
        <v>0</v>
      </c>
      <c r="J14" s="663">
        <f t="shared" si="1"/>
        <v>0</v>
      </c>
      <c r="K14" s="663">
        <f t="shared" si="1"/>
        <v>0</v>
      </c>
      <c r="L14" s="663">
        <f t="shared" si="1"/>
        <v>0</v>
      </c>
      <c r="M14" s="663">
        <f t="shared" si="1"/>
        <v>0</v>
      </c>
      <c r="N14" s="664">
        <f>SUM(B14:M14)</f>
        <v>0</v>
      </c>
      <c r="O14" s="665"/>
      <c r="P14" s="665"/>
    </row>
    <row r="15" spans="1:16" s="658" customFormat="1" x14ac:dyDescent="0.2">
      <c r="A15" s="650" t="s">
        <v>205</v>
      </c>
      <c r="B15" s="651">
        <v>0</v>
      </c>
      <c r="C15" s="652">
        <v>0</v>
      </c>
      <c r="D15" s="652">
        <v>0</v>
      </c>
      <c r="E15" s="652">
        <v>0</v>
      </c>
      <c r="F15" s="652">
        <v>0</v>
      </c>
      <c r="G15" s="652">
        <v>0</v>
      </c>
      <c r="H15" s="652">
        <v>0</v>
      </c>
      <c r="I15" s="652">
        <v>0</v>
      </c>
      <c r="J15" s="652">
        <v>0</v>
      </c>
      <c r="K15" s="652">
        <v>0</v>
      </c>
      <c r="L15" s="652">
        <v>0</v>
      </c>
      <c r="M15" s="653">
        <v>0</v>
      </c>
      <c r="N15" s="654">
        <f>SUM(B15:M15)</f>
        <v>0</v>
      </c>
      <c r="P15" s="665"/>
    </row>
    <row r="16" spans="1:16" x14ac:dyDescent="0.2">
      <c r="A16" s="666" t="s">
        <v>206</v>
      </c>
      <c r="B16" s="655">
        <v>0</v>
      </c>
      <c r="C16" s="656">
        <v>0</v>
      </c>
      <c r="D16" s="656">
        <v>0</v>
      </c>
      <c r="E16" s="656">
        <v>0</v>
      </c>
      <c r="F16" s="656">
        <v>0</v>
      </c>
      <c r="G16" s="656">
        <v>0</v>
      </c>
      <c r="H16" s="656">
        <v>0</v>
      </c>
      <c r="I16" s="656">
        <v>0</v>
      </c>
      <c r="J16" s="656">
        <v>0</v>
      </c>
      <c r="K16" s="656">
        <v>0</v>
      </c>
      <c r="L16" s="656">
        <v>0</v>
      </c>
      <c r="M16" s="657">
        <v>0</v>
      </c>
      <c r="N16" s="654">
        <f t="shared" ref="N16:N19" si="2">SUM(B16:M16)</f>
        <v>0</v>
      </c>
      <c r="P16" s="665"/>
    </row>
    <row r="17" spans="1:18" x14ac:dyDescent="0.2">
      <c r="A17" s="666" t="s">
        <v>207</v>
      </c>
      <c r="B17" s="655">
        <v>0</v>
      </c>
      <c r="C17" s="656">
        <v>0</v>
      </c>
      <c r="D17" s="656">
        <v>0</v>
      </c>
      <c r="E17" s="656">
        <v>0</v>
      </c>
      <c r="F17" s="656">
        <v>0</v>
      </c>
      <c r="G17" s="656">
        <v>0</v>
      </c>
      <c r="H17" s="656">
        <v>0</v>
      </c>
      <c r="I17" s="656">
        <v>0</v>
      </c>
      <c r="J17" s="656">
        <v>0</v>
      </c>
      <c r="K17" s="656">
        <v>0</v>
      </c>
      <c r="L17" s="656">
        <v>0</v>
      </c>
      <c r="M17" s="657">
        <v>0</v>
      </c>
      <c r="N17" s="654">
        <f t="shared" si="2"/>
        <v>0</v>
      </c>
      <c r="P17" s="665"/>
      <c r="R17" s="665"/>
    </row>
    <row r="18" spans="1:18" x14ac:dyDescent="0.2">
      <c r="A18" s="666" t="s">
        <v>208</v>
      </c>
      <c r="B18" s="655">
        <v>0</v>
      </c>
      <c r="C18" s="656">
        <v>0</v>
      </c>
      <c r="D18" s="656">
        <v>0</v>
      </c>
      <c r="E18" s="656">
        <v>0</v>
      </c>
      <c r="F18" s="656">
        <v>0</v>
      </c>
      <c r="G18" s="656">
        <v>0</v>
      </c>
      <c r="H18" s="656">
        <v>0</v>
      </c>
      <c r="I18" s="656">
        <v>0</v>
      </c>
      <c r="J18" s="656">
        <v>0</v>
      </c>
      <c r="K18" s="656">
        <v>0</v>
      </c>
      <c r="L18" s="656">
        <v>0</v>
      </c>
      <c r="M18" s="657">
        <v>0</v>
      </c>
      <c r="N18" s="654">
        <f t="shared" si="2"/>
        <v>0</v>
      </c>
      <c r="O18" s="665"/>
      <c r="P18" s="665"/>
    </row>
    <row r="19" spans="1:18" x14ac:dyDescent="0.2">
      <c r="A19" s="666" t="s">
        <v>209</v>
      </c>
      <c r="B19" s="659">
        <v>0</v>
      </c>
      <c r="C19" s="660">
        <v>0</v>
      </c>
      <c r="D19" s="660">
        <v>0</v>
      </c>
      <c r="E19" s="660">
        <v>0</v>
      </c>
      <c r="F19" s="660">
        <v>0</v>
      </c>
      <c r="G19" s="660">
        <v>0</v>
      </c>
      <c r="H19" s="660">
        <v>0</v>
      </c>
      <c r="I19" s="660">
        <v>0</v>
      </c>
      <c r="J19" s="660">
        <v>0</v>
      </c>
      <c r="K19" s="660">
        <v>0</v>
      </c>
      <c r="L19" s="660">
        <v>0</v>
      </c>
      <c r="M19" s="661">
        <v>0</v>
      </c>
      <c r="N19" s="654">
        <f t="shared" si="2"/>
        <v>0</v>
      </c>
      <c r="O19" s="665"/>
      <c r="P19" s="665"/>
    </row>
    <row r="20" spans="1:18" x14ac:dyDescent="0.2">
      <c r="A20" s="662" t="s">
        <v>210</v>
      </c>
      <c r="B20" s="663">
        <f t="shared" ref="B20:M20" si="3">SUM(B15:B19)</f>
        <v>0</v>
      </c>
      <c r="C20" s="663">
        <f t="shared" si="3"/>
        <v>0</v>
      </c>
      <c r="D20" s="663">
        <f t="shared" si="3"/>
        <v>0</v>
      </c>
      <c r="E20" s="663">
        <f t="shared" si="3"/>
        <v>0</v>
      </c>
      <c r="F20" s="663">
        <f t="shared" si="3"/>
        <v>0</v>
      </c>
      <c r="G20" s="663">
        <f t="shared" si="3"/>
        <v>0</v>
      </c>
      <c r="H20" s="663">
        <f t="shared" si="3"/>
        <v>0</v>
      </c>
      <c r="I20" s="663">
        <f t="shared" si="3"/>
        <v>0</v>
      </c>
      <c r="J20" s="663">
        <f t="shared" si="3"/>
        <v>0</v>
      </c>
      <c r="K20" s="663">
        <f t="shared" si="3"/>
        <v>0</v>
      </c>
      <c r="L20" s="663">
        <f t="shared" si="3"/>
        <v>0</v>
      </c>
      <c r="M20" s="663">
        <f t="shared" si="3"/>
        <v>0</v>
      </c>
      <c r="N20" s="664">
        <f>SUM(B20:M20)</f>
        <v>0</v>
      </c>
      <c r="P20" s="665"/>
    </row>
    <row r="21" spans="1:18" x14ac:dyDescent="0.2">
      <c r="A21" s="667" t="s">
        <v>211</v>
      </c>
      <c r="B21" s="655">
        <f t="shared" ref="B21:M21" si="4">B14-B20</f>
        <v>0</v>
      </c>
      <c r="C21" s="656">
        <f t="shared" si="4"/>
        <v>0</v>
      </c>
      <c r="D21" s="656">
        <f t="shared" si="4"/>
        <v>0</v>
      </c>
      <c r="E21" s="656">
        <f t="shared" si="4"/>
        <v>0</v>
      </c>
      <c r="F21" s="656">
        <f t="shared" si="4"/>
        <v>0</v>
      </c>
      <c r="G21" s="656">
        <f t="shared" si="4"/>
        <v>0</v>
      </c>
      <c r="H21" s="656">
        <f t="shared" si="4"/>
        <v>0</v>
      </c>
      <c r="I21" s="656">
        <f t="shared" si="4"/>
        <v>0</v>
      </c>
      <c r="J21" s="656">
        <f t="shared" si="4"/>
        <v>0</v>
      </c>
      <c r="K21" s="656">
        <f t="shared" si="4"/>
        <v>0</v>
      </c>
      <c r="L21" s="656">
        <f t="shared" si="4"/>
        <v>0</v>
      </c>
      <c r="M21" s="657">
        <f t="shared" si="4"/>
        <v>0</v>
      </c>
      <c r="N21" s="668">
        <f>SUM(B21:M21)</f>
        <v>0</v>
      </c>
      <c r="O21" s="665"/>
      <c r="P21" s="665"/>
    </row>
    <row r="22" spans="1:18" ht="17.25" customHeight="1" x14ac:dyDescent="0.2">
      <c r="A22" s="669" t="s">
        <v>212</v>
      </c>
      <c r="B22" s="670">
        <f t="shared" ref="B22:N22" si="5">IFERROR(B21/B14,0)</f>
        <v>0</v>
      </c>
      <c r="C22" s="671">
        <f t="shared" si="5"/>
        <v>0</v>
      </c>
      <c r="D22" s="671">
        <f t="shared" si="5"/>
        <v>0</v>
      </c>
      <c r="E22" s="671">
        <f t="shared" si="5"/>
        <v>0</v>
      </c>
      <c r="F22" s="671">
        <f t="shared" si="5"/>
        <v>0</v>
      </c>
      <c r="G22" s="671">
        <f t="shared" si="5"/>
        <v>0</v>
      </c>
      <c r="H22" s="671">
        <f t="shared" si="5"/>
        <v>0</v>
      </c>
      <c r="I22" s="671">
        <f t="shared" si="5"/>
        <v>0</v>
      </c>
      <c r="J22" s="671">
        <f t="shared" si="5"/>
        <v>0</v>
      </c>
      <c r="K22" s="671">
        <f t="shared" si="5"/>
        <v>0</v>
      </c>
      <c r="L22" s="671">
        <f t="shared" si="5"/>
        <v>0</v>
      </c>
      <c r="M22" s="671">
        <f t="shared" si="5"/>
        <v>0</v>
      </c>
      <c r="N22" s="672">
        <f t="shared" si="5"/>
        <v>0</v>
      </c>
      <c r="O22" s="673"/>
      <c r="P22" s="665"/>
    </row>
    <row r="23" spans="1:18" x14ac:dyDescent="0.2">
      <c r="B23" s="665"/>
      <c r="C23" s="665"/>
      <c r="D23" s="665"/>
      <c r="E23" s="665"/>
      <c r="F23" s="665"/>
      <c r="G23" s="665"/>
      <c r="H23" s="665"/>
      <c r="I23" s="665"/>
      <c r="J23" s="665"/>
      <c r="K23" s="665"/>
      <c r="L23" s="665"/>
      <c r="M23" s="665"/>
    </row>
    <row r="24" spans="1:18" x14ac:dyDescent="0.2">
      <c r="A24" s="646" t="s">
        <v>213</v>
      </c>
    </row>
    <row r="25" spans="1:18" x14ac:dyDescent="0.2">
      <c r="A25" s="646" t="s">
        <v>214</v>
      </c>
    </row>
  </sheetData>
  <mergeCells count="4">
    <mergeCell ref="A8:N8"/>
    <mergeCell ref="A4:N6"/>
    <mergeCell ref="A1:N1"/>
    <mergeCell ref="A2:N2"/>
  </mergeCells>
  <printOptions horizontalCentered="1"/>
  <pageMargins left="0.59055118110236227" right="0.59055118110236227" top="0.98425196850393704" bottom="0.59055118110236227" header="0" footer="0"/>
  <pageSetup scale="96" orientation="landscape" r:id="rId1"/>
  <headerFooter>
    <oddFooter>Página &amp;P&amp;R&amp;A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3"/>
  </sheetPr>
  <dimension ref="A1:F185"/>
  <sheetViews>
    <sheetView topLeftCell="B1" workbookViewId="0">
      <pane ySplit="1" topLeftCell="A2" activePane="bottomLeft" state="frozen"/>
      <selection activeCell="B1" sqref="B1"/>
      <selection pane="bottomLeft" activeCell="H17" sqref="H17"/>
    </sheetView>
  </sheetViews>
  <sheetFormatPr baseColWidth="10" defaultRowHeight="12.75" x14ac:dyDescent="0.2"/>
  <cols>
    <col min="1" max="1" width="5.140625" style="831" hidden="1" customWidth="1"/>
    <col min="2" max="2" width="3.7109375" style="832" customWidth="1"/>
    <col min="3" max="3" width="62.7109375" style="832" bestFit="1" customWidth="1"/>
    <col min="4" max="6" width="11.42578125" style="832"/>
    <col min="7" max="11" width="11.42578125" style="832" customWidth="1"/>
    <col min="12" max="12" width="6.28515625" style="832" customWidth="1"/>
    <col min="13" max="16384" width="11.42578125" style="832"/>
  </cols>
  <sheetData>
    <row r="1" spans="1:6" ht="36" customHeight="1" x14ac:dyDescent="0.2">
      <c r="C1" s="833" t="s">
        <v>957</v>
      </c>
      <c r="D1" s="833"/>
      <c r="E1" s="833"/>
      <c r="F1" s="833"/>
    </row>
    <row r="2" spans="1:6" ht="15" x14ac:dyDescent="0.25">
      <c r="C2" s="834" t="str">
        <f>IF(F6=0,"",IF(AND((F6=F14),(F6,F24),(F6=F33)),"Completado con satisfacción","No se satifase la encuesta"))</f>
        <v/>
      </c>
      <c r="D2" s="834"/>
      <c r="E2" s="834"/>
      <c r="F2" s="834"/>
    </row>
    <row r="3" spans="1:6" ht="15" x14ac:dyDescent="0.25">
      <c r="A3" s="831">
        <v>1</v>
      </c>
      <c r="C3" s="835" t="s">
        <v>958</v>
      </c>
      <c r="F3" s="836"/>
    </row>
    <row r="4" spans="1:6" ht="21.75" customHeight="1" x14ac:dyDescent="0.25">
      <c r="C4" s="837" t="s">
        <v>959</v>
      </c>
      <c r="D4" s="838" t="s">
        <v>960</v>
      </c>
      <c r="E4" s="838" t="s">
        <v>961</v>
      </c>
      <c r="F4" s="839" t="s">
        <v>124</v>
      </c>
    </row>
    <row r="5" spans="1:6" x14ac:dyDescent="0.2">
      <c r="A5" s="831">
        <v>1.1000000000000001</v>
      </c>
      <c r="C5" s="840" t="s">
        <v>962</v>
      </c>
      <c r="D5" s="841">
        <v>0</v>
      </c>
      <c r="E5" s="841">
        <v>0</v>
      </c>
      <c r="F5" s="842">
        <f>SUM(D5:E5)</f>
        <v>0</v>
      </c>
    </row>
    <row r="6" spans="1:6" ht="23.25" customHeight="1" x14ac:dyDescent="0.2">
      <c r="A6" s="843" t="s">
        <v>963</v>
      </c>
      <c r="B6" s="844"/>
      <c r="C6" s="845" t="s">
        <v>124</v>
      </c>
      <c r="D6" s="846">
        <f>SUM(D5:D5)</f>
        <v>0</v>
      </c>
      <c r="E6" s="846">
        <f>SUM(E3:E5)</f>
        <v>0</v>
      </c>
      <c r="F6" s="847">
        <f>SUM(F3:F5)</f>
        <v>0</v>
      </c>
    </row>
    <row r="7" spans="1:6" x14ac:dyDescent="0.2">
      <c r="C7" s="848"/>
      <c r="D7" s="849"/>
      <c r="E7" s="849"/>
      <c r="F7" s="850"/>
    </row>
    <row r="8" spans="1:6" ht="15" x14ac:dyDescent="0.25">
      <c r="A8" s="831">
        <v>2</v>
      </c>
      <c r="C8" s="851" t="s">
        <v>964</v>
      </c>
      <c r="F8" s="836"/>
    </row>
    <row r="9" spans="1:6" ht="25.5" customHeight="1" x14ac:dyDescent="0.2">
      <c r="A9" s="843"/>
      <c r="B9" s="844"/>
      <c r="C9" s="852" t="s">
        <v>959</v>
      </c>
      <c r="D9" s="853" t="s">
        <v>960</v>
      </c>
      <c r="E9" s="853" t="s">
        <v>961</v>
      </c>
      <c r="F9" s="854" t="s">
        <v>124</v>
      </c>
    </row>
    <row r="10" spans="1:6" x14ac:dyDescent="0.2">
      <c r="A10" s="831">
        <v>2.1</v>
      </c>
      <c r="C10" s="840" t="s">
        <v>965</v>
      </c>
      <c r="D10" s="841">
        <v>0</v>
      </c>
      <c r="E10" s="841">
        <v>0</v>
      </c>
      <c r="F10" s="842">
        <f>SUM(D10:E10)</f>
        <v>0</v>
      </c>
    </row>
    <row r="11" spans="1:6" x14ac:dyDescent="0.2">
      <c r="A11" s="831">
        <v>2.2000000000000002</v>
      </c>
      <c r="C11" s="840" t="s">
        <v>966</v>
      </c>
      <c r="D11" s="841">
        <v>0</v>
      </c>
      <c r="E11" s="841">
        <v>0</v>
      </c>
      <c r="F11" s="842">
        <f>SUM(D11:E11)</f>
        <v>0</v>
      </c>
    </row>
    <row r="12" spans="1:6" x14ac:dyDescent="0.2">
      <c r="A12" s="831">
        <v>2.2999999999999998</v>
      </c>
      <c r="C12" s="840" t="s">
        <v>967</v>
      </c>
      <c r="D12" s="841">
        <v>0</v>
      </c>
      <c r="E12" s="841">
        <v>0</v>
      </c>
      <c r="F12" s="842">
        <f>SUM(D12:E12)</f>
        <v>0</v>
      </c>
    </row>
    <row r="13" spans="1:6" x14ac:dyDescent="0.2">
      <c r="A13" s="831">
        <v>2.4</v>
      </c>
      <c r="C13" s="840" t="s">
        <v>968</v>
      </c>
      <c r="D13" s="841">
        <v>0</v>
      </c>
      <c r="E13" s="841">
        <v>0</v>
      </c>
      <c r="F13" s="842">
        <f>SUM(D13:E13)</f>
        <v>0</v>
      </c>
    </row>
    <row r="14" spans="1:6" ht="23.25" customHeight="1" x14ac:dyDescent="0.2">
      <c r="A14" s="843" t="s">
        <v>969</v>
      </c>
      <c r="B14" s="844"/>
      <c r="C14" s="845" t="s">
        <v>124</v>
      </c>
      <c r="D14" s="846">
        <f>SUM(D10:D13)</f>
        <v>0</v>
      </c>
      <c r="E14" s="846">
        <f>SUM(E10:E13)</f>
        <v>0</v>
      </c>
      <c r="F14" s="847">
        <f>SUM(F10:F13)</f>
        <v>0</v>
      </c>
    </row>
    <row r="15" spans="1:6" x14ac:dyDescent="0.2">
      <c r="C15" s="848"/>
      <c r="D15" s="849"/>
      <c r="E15" s="849"/>
      <c r="F15" s="850"/>
    </row>
    <row r="16" spans="1:6" ht="15" x14ac:dyDescent="0.25">
      <c r="A16" s="831">
        <v>3</v>
      </c>
      <c r="C16" s="851" t="s">
        <v>970</v>
      </c>
      <c r="D16" s="851"/>
      <c r="E16" s="851"/>
      <c r="F16" s="855"/>
    </row>
    <row r="17" spans="1:6" ht="25.5" customHeight="1" x14ac:dyDescent="0.2">
      <c r="A17" s="843"/>
      <c r="B17" s="844"/>
      <c r="C17" s="852" t="s">
        <v>959</v>
      </c>
      <c r="D17" s="853" t="s">
        <v>960</v>
      </c>
      <c r="E17" s="853" t="s">
        <v>961</v>
      </c>
      <c r="F17" s="854" t="s">
        <v>124</v>
      </c>
    </row>
    <row r="18" spans="1:6" x14ac:dyDescent="0.2">
      <c r="A18" s="831">
        <v>3.1</v>
      </c>
      <c r="C18" s="856" t="s">
        <v>971</v>
      </c>
      <c r="D18" s="841">
        <v>0</v>
      </c>
      <c r="E18" s="841">
        <v>0</v>
      </c>
      <c r="F18" s="842">
        <f t="shared" ref="F18:F23" si="0">SUM(D18:E18)</f>
        <v>0</v>
      </c>
    </row>
    <row r="19" spans="1:6" x14ac:dyDescent="0.2">
      <c r="A19" s="831">
        <v>3.2</v>
      </c>
      <c r="C19" s="856" t="s">
        <v>972</v>
      </c>
      <c r="D19" s="841">
        <v>0</v>
      </c>
      <c r="E19" s="841">
        <v>0</v>
      </c>
      <c r="F19" s="842">
        <f t="shared" si="0"/>
        <v>0</v>
      </c>
    </row>
    <row r="20" spans="1:6" x14ac:dyDescent="0.2">
      <c r="A20" s="831">
        <v>3.3</v>
      </c>
      <c r="C20" s="856" t="s">
        <v>973</v>
      </c>
      <c r="D20" s="841">
        <v>0</v>
      </c>
      <c r="E20" s="841">
        <v>0</v>
      </c>
      <c r="F20" s="842">
        <f t="shared" si="0"/>
        <v>0</v>
      </c>
    </row>
    <row r="21" spans="1:6" x14ac:dyDescent="0.2">
      <c r="A21" s="831">
        <v>3.4</v>
      </c>
      <c r="C21" s="856" t="s">
        <v>974</v>
      </c>
      <c r="D21" s="841">
        <v>0</v>
      </c>
      <c r="E21" s="841">
        <v>0</v>
      </c>
      <c r="F21" s="842">
        <f t="shared" si="0"/>
        <v>0</v>
      </c>
    </row>
    <row r="22" spans="1:6" x14ac:dyDescent="0.2">
      <c r="A22" s="831">
        <v>3.5</v>
      </c>
      <c r="C22" s="856" t="s">
        <v>975</v>
      </c>
      <c r="D22" s="841">
        <v>0</v>
      </c>
      <c r="E22" s="841">
        <v>0</v>
      </c>
      <c r="F22" s="842">
        <f t="shared" si="0"/>
        <v>0</v>
      </c>
    </row>
    <row r="23" spans="1:6" x14ac:dyDescent="0.2">
      <c r="A23" s="831">
        <v>3.6</v>
      </c>
      <c r="C23" s="856" t="s">
        <v>976</v>
      </c>
      <c r="D23" s="841">
        <v>0</v>
      </c>
      <c r="E23" s="841">
        <v>0</v>
      </c>
      <c r="F23" s="842">
        <f t="shared" si="0"/>
        <v>0</v>
      </c>
    </row>
    <row r="24" spans="1:6" ht="23.25" customHeight="1" x14ac:dyDescent="0.2">
      <c r="A24" s="843" t="s">
        <v>977</v>
      </c>
      <c r="B24" s="844"/>
      <c r="C24" s="845" t="s">
        <v>124</v>
      </c>
      <c r="D24" s="846">
        <f>SUM(D18:D23)</f>
        <v>0</v>
      </c>
      <c r="E24" s="846">
        <f>SUM(E18:E23)</f>
        <v>0</v>
      </c>
      <c r="F24" s="847">
        <f>SUM(F18:F23)</f>
        <v>0</v>
      </c>
    </row>
    <row r="25" spans="1:6" x14ac:dyDescent="0.2">
      <c r="F25" s="836"/>
    </row>
    <row r="26" spans="1:6" ht="15" x14ac:dyDescent="0.25">
      <c r="A26" s="831">
        <v>4</v>
      </c>
      <c r="C26" s="835" t="s">
        <v>978</v>
      </c>
      <c r="D26" s="835"/>
      <c r="E26" s="835"/>
      <c r="F26" s="857"/>
    </row>
    <row r="27" spans="1:6" ht="25.5" customHeight="1" x14ac:dyDescent="0.2">
      <c r="A27" s="843"/>
      <c r="B27" s="844"/>
      <c r="C27" s="852" t="s">
        <v>959</v>
      </c>
      <c r="D27" s="853" t="s">
        <v>960</v>
      </c>
      <c r="E27" s="853" t="s">
        <v>961</v>
      </c>
      <c r="F27" s="854" t="s">
        <v>124</v>
      </c>
    </row>
    <row r="28" spans="1:6" x14ac:dyDescent="0.2">
      <c r="A28" s="831">
        <v>4.0999999999999996</v>
      </c>
      <c r="C28" s="858" t="s">
        <v>979</v>
      </c>
      <c r="D28" s="841">
        <v>0</v>
      </c>
      <c r="E28" s="841">
        <v>0</v>
      </c>
      <c r="F28" s="859">
        <f t="shared" ref="F28:F32" si="1">SUM(D28:E28)</f>
        <v>0</v>
      </c>
    </row>
    <row r="29" spans="1:6" x14ac:dyDescent="0.2">
      <c r="A29" s="831">
        <v>4.2</v>
      </c>
      <c r="C29" s="860" t="s">
        <v>980</v>
      </c>
      <c r="D29" s="841">
        <v>0</v>
      </c>
      <c r="E29" s="841">
        <v>0</v>
      </c>
      <c r="F29" s="861">
        <f t="shared" si="1"/>
        <v>0</v>
      </c>
    </row>
    <row r="30" spans="1:6" x14ac:dyDescent="0.2">
      <c r="A30" s="831">
        <v>4.3</v>
      </c>
      <c r="C30" s="860" t="s">
        <v>981</v>
      </c>
      <c r="D30" s="841">
        <v>0</v>
      </c>
      <c r="E30" s="841">
        <v>0</v>
      </c>
      <c r="F30" s="861">
        <f t="shared" si="1"/>
        <v>0</v>
      </c>
    </row>
    <row r="31" spans="1:6" x14ac:dyDescent="0.2">
      <c r="A31" s="831">
        <v>4.4000000000000004</v>
      </c>
      <c r="C31" s="860" t="s">
        <v>982</v>
      </c>
      <c r="D31" s="841">
        <v>0</v>
      </c>
      <c r="E31" s="841">
        <v>0</v>
      </c>
      <c r="F31" s="861">
        <f t="shared" si="1"/>
        <v>0</v>
      </c>
    </row>
    <row r="32" spans="1:6" x14ac:dyDescent="0.2">
      <c r="A32" s="831">
        <v>4.5</v>
      </c>
      <c r="C32" s="860" t="s">
        <v>983</v>
      </c>
      <c r="D32" s="841">
        <v>0</v>
      </c>
      <c r="E32" s="841">
        <v>0</v>
      </c>
      <c r="F32" s="861">
        <f t="shared" si="1"/>
        <v>0</v>
      </c>
    </row>
    <row r="33" spans="1:6" ht="23.25" customHeight="1" x14ac:dyDescent="0.2">
      <c r="A33" s="843" t="s">
        <v>984</v>
      </c>
      <c r="B33" s="844"/>
      <c r="C33" s="845" t="s">
        <v>124</v>
      </c>
      <c r="D33" s="862">
        <f>SUM(D28:D32)</f>
        <v>0</v>
      </c>
      <c r="E33" s="862">
        <f>SUM(E28:E32)</f>
        <v>0</v>
      </c>
      <c r="F33" s="863">
        <f>SUM(F28:F32)</f>
        <v>0</v>
      </c>
    </row>
    <row r="34" spans="1:6" ht="15" x14ac:dyDescent="0.25">
      <c r="A34" s="864"/>
      <c r="B34" s="865"/>
      <c r="C34" s="865"/>
      <c r="D34" s="865"/>
      <c r="E34" s="865"/>
      <c r="F34" s="865"/>
    </row>
    <row r="35" spans="1:6" ht="15" x14ac:dyDescent="0.25">
      <c r="A35" s="864"/>
      <c r="B35" s="865"/>
      <c r="C35" s="865"/>
      <c r="D35" s="865"/>
      <c r="E35" s="865"/>
      <c r="F35" s="865"/>
    </row>
    <row r="36" spans="1:6" ht="15" x14ac:dyDescent="0.25">
      <c r="A36" s="864"/>
      <c r="B36" s="865"/>
      <c r="C36" s="865"/>
      <c r="D36" s="865"/>
      <c r="E36" s="865"/>
      <c r="F36" s="865"/>
    </row>
    <row r="37" spans="1:6" ht="15" x14ac:dyDescent="0.25">
      <c r="A37" s="864"/>
      <c r="B37" s="865"/>
      <c r="C37" s="865"/>
      <c r="D37" s="865"/>
      <c r="E37" s="865"/>
      <c r="F37" s="865"/>
    </row>
    <row r="38" spans="1:6" ht="15" x14ac:dyDescent="0.25">
      <c r="A38" s="864"/>
      <c r="B38" s="865"/>
      <c r="C38" s="865"/>
      <c r="D38" s="865"/>
      <c r="E38" s="865"/>
      <c r="F38" s="865"/>
    </row>
    <row r="39" spans="1:6" ht="15" x14ac:dyDescent="0.25">
      <c r="A39" s="864"/>
      <c r="B39" s="865"/>
      <c r="C39" s="865"/>
      <c r="D39" s="865"/>
      <c r="E39" s="865"/>
      <c r="F39" s="865"/>
    </row>
    <row r="40" spans="1:6" ht="15" x14ac:dyDescent="0.25">
      <c r="A40" s="864"/>
      <c r="B40" s="865"/>
      <c r="C40" s="865"/>
      <c r="D40" s="865"/>
      <c r="E40" s="865"/>
      <c r="F40" s="865"/>
    </row>
    <row r="41" spans="1:6" ht="15" x14ac:dyDescent="0.25">
      <c r="A41" s="864"/>
      <c r="B41" s="865"/>
      <c r="C41" s="865"/>
      <c r="D41" s="865"/>
      <c r="E41" s="865"/>
      <c r="F41" s="865"/>
    </row>
    <row r="42" spans="1:6" ht="15" x14ac:dyDescent="0.25">
      <c r="A42" s="864"/>
      <c r="B42" s="865"/>
      <c r="C42" s="865"/>
      <c r="D42" s="865"/>
      <c r="E42" s="865"/>
      <c r="F42" s="865"/>
    </row>
    <row r="43" spans="1:6" ht="15" x14ac:dyDescent="0.25">
      <c r="A43" s="864"/>
      <c r="B43" s="865"/>
      <c r="C43" s="865"/>
      <c r="D43" s="865"/>
      <c r="E43" s="865"/>
      <c r="F43" s="865"/>
    </row>
    <row r="44" spans="1:6" ht="15" x14ac:dyDescent="0.25">
      <c r="A44" s="864"/>
      <c r="B44" s="865"/>
      <c r="C44" s="865"/>
      <c r="D44" s="865"/>
      <c r="E44" s="865"/>
      <c r="F44" s="865"/>
    </row>
    <row r="45" spans="1:6" ht="15" x14ac:dyDescent="0.25">
      <c r="A45" s="864"/>
      <c r="B45" s="865"/>
      <c r="C45" s="865"/>
      <c r="D45" s="865"/>
      <c r="E45" s="865"/>
      <c r="F45" s="865"/>
    </row>
    <row r="46" spans="1:6" ht="15" x14ac:dyDescent="0.25">
      <c r="A46" s="864"/>
      <c r="B46" s="865"/>
      <c r="C46" s="865"/>
      <c r="D46" s="865"/>
      <c r="E46" s="865"/>
      <c r="F46" s="865"/>
    </row>
    <row r="47" spans="1:6" ht="15" x14ac:dyDescent="0.25">
      <c r="A47" s="864"/>
      <c r="B47" s="865"/>
      <c r="C47" s="865"/>
      <c r="D47" s="865"/>
      <c r="E47" s="865"/>
      <c r="F47" s="865"/>
    </row>
    <row r="48" spans="1:6" ht="15" x14ac:dyDescent="0.25">
      <c r="A48" s="864"/>
      <c r="B48" s="865"/>
      <c r="C48" s="865"/>
      <c r="D48" s="865"/>
      <c r="E48" s="865"/>
      <c r="F48" s="865"/>
    </row>
    <row r="49" spans="1:6" ht="15" x14ac:dyDescent="0.25">
      <c r="A49" s="864"/>
      <c r="B49" s="865"/>
      <c r="C49" s="865"/>
      <c r="D49" s="865"/>
      <c r="E49" s="865"/>
      <c r="F49" s="865"/>
    </row>
    <row r="50" spans="1:6" ht="15" x14ac:dyDescent="0.25">
      <c r="A50" s="864"/>
      <c r="B50" s="865"/>
      <c r="C50" s="865"/>
      <c r="D50" s="865"/>
      <c r="E50" s="865"/>
      <c r="F50" s="865"/>
    </row>
    <row r="51" spans="1:6" ht="15" x14ac:dyDescent="0.25">
      <c r="A51" s="864"/>
      <c r="B51" s="865"/>
      <c r="C51" s="865"/>
      <c r="D51" s="865"/>
      <c r="E51" s="865"/>
      <c r="F51" s="865"/>
    </row>
    <row r="52" spans="1:6" ht="15" x14ac:dyDescent="0.25">
      <c r="A52" s="864"/>
      <c r="B52" s="865"/>
      <c r="C52" s="865"/>
      <c r="D52" s="865"/>
      <c r="E52" s="865"/>
      <c r="F52" s="865"/>
    </row>
    <row r="53" spans="1:6" ht="15" x14ac:dyDescent="0.25">
      <c r="A53" s="864"/>
      <c r="B53" s="865"/>
      <c r="C53" s="865"/>
      <c r="D53" s="865"/>
      <c r="E53" s="865"/>
      <c r="F53" s="865"/>
    </row>
    <row r="54" spans="1:6" ht="15" x14ac:dyDescent="0.25">
      <c r="A54" s="864"/>
      <c r="B54" s="865"/>
      <c r="C54" s="865"/>
      <c r="D54" s="865"/>
      <c r="E54" s="865"/>
      <c r="F54" s="865"/>
    </row>
    <row r="55" spans="1:6" ht="15" x14ac:dyDescent="0.25">
      <c r="A55" s="864"/>
      <c r="B55" s="865"/>
      <c r="C55" s="865"/>
      <c r="D55" s="865"/>
      <c r="E55" s="865"/>
      <c r="F55" s="865"/>
    </row>
    <row r="56" spans="1:6" ht="15" x14ac:dyDescent="0.25">
      <c r="A56" s="864"/>
      <c r="B56" s="865"/>
      <c r="C56" s="865"/>
      <c r="D56" s="865"/>
      <c r="E56" s="865"/>
      <c r="F56" s="865"/>
    </row>
    <row r="57" spans="1:6" ht="15" x14ac:dyDescent="0.25">
      <c r="A57" s="864"/>
      <c r="B57" s="865"/>
      <c r="C57" s="865"/>
      <c r="D57" s="865"/>
      <c r="E57" s="865"/>
      <c r="F57" s="865"/>
    </row>
    <row r="58" spans="1:6" ht="15" x14ac:dyDescent="0.25">
      <c r="A58" s="864"/>
      <c r="B58" s="865"/>
      <c r="C58" s="865"/>
      <c r="D58" s="865"/>
      <c r="E58" s="865"/>
      <c r="F58" s="865"/>
    </row>
    <row r="59" spans="1:6" ht="15" x14ac:dyDescent="0.25">
      <c r="A59" s="864"/>
      <c r="B59" s="865"/>
      <c r="C59" s="865"/>
      <c r="D59" s="865"/>
      <c r="E59" s="865"/>
      <c r="F59" s="865"/>
    </row>
    <row r="60" spans="1:6" ht="15" x14ac:dyDescent="0.25">
      <c r="A60" s="864"/>
      <c r="B60" s="865"/>
      <c r="C60" s="865"/>
      <c r="D60" s="865"/>
      <c r="E60" s="865"/>
      <c r="F60" s="865"/>
    </row>
    <row r="61" spans="1:6" ht="15" x14ac:dyDescent="0.25">
      <c r="A61" s="864"/>
      <c r="B61" s="865"/>
      <c r="C61" s="865"/>
      <c r="D61" s="865"/>
      <c r="E61" s="865"/>
      <c r="F61" s="865"/>
    </row>
    <row r="62" spans="1:6" ht="15" x14ac:dyDescent="0.25">
      <c r="A62" s="864"/>
      <c r="B62" s="865"/>
      <c r="C62" s="865"/>
      <c r="D62" s="865"/>
      <c r="E62" s="865"/>
      <c r="F62" s="865"/>
    </row>
    <row r="63" spans="1:6" ht="15" x14ac:dyDescent="0.25">
      <c r="A63" s="864"/>
      <c r="B63" s="865"/>
      <c r="C63" s="865"/>
      <c r="D63" s="865"/>
      <c r="E63" s="865"/>
      <c r="F63" s="865"/>
    </row>
    <row r="64" spans="1:6" ht="15" x14ac:dyDescent="0.25">
      <c r="A64" s="864"/>
      <c r="B64" s="865"/>
      <c r="C64" s="865"/>
      <c r="D64" s="865"/>
      <c r="E64" s="865"/>
      <c r="F64" s="865"/>
    </row>
    <row r="65" spans="1:6" ht="15" x14ac:dyDescent="0.25">
      <c r="A65" s="864"/>
      <c r="B65" s="865"/>
      <c r="C65" s="865"/>
      <c r="D65" s="865"/>
      <c r="E65" s="865"/>
      <c r="F65" s="865"/>
    </row>
    <row r="66" spans="1:6" ht="15" x14ac:dyDescent="0.25">
      <c r="A66" s="864"/>
      <c r="B66" s="865"/>
      <c r="C66" s="865"/>
      <c r="D66" s="865"/>
      <c r="E66" s="865"/>
      <c r="F66" s="865"/>
    </row>
    <row r="67" spans="1:6" ht="15" x14ac:dyDescent="0.25">
      <c r="A67" s="864"/>
      <c r="B67" s="865"/>
      <c r="C67" s="865"/>
      <c r="D67" s="865"/>
      <c r="E67" s="865"/>
      <c r="F67" s="865"/>
    </row>
    <row r="68" spans="1:6" ht="15" x14ac:dyDescent="0.25">
      <c r="A68" s="864"/>
      <c r="B68" s="865"/>
      <c r="C68" s="865"/>
      <c r="D68" s="865"/>
      <c r="E68" s="865"/>
      <c r="F68" s="865"/>
    </row>
    <row r="69" spans="1:6" ht="15" x14ac:dyDescent="0.25">
      <c r="A69" s="864"/>
      <c r="B69" s="865"/>
      <c r="C69" s="865"/>
      <c r="D69" s="865"/>
      <c r="E69" s="865"/>
      <c r="F69" s="865"/>
    </row>
    <row r="70" spans="1:6" ht="15" x14ac:dyDescent="0.25">
      <c r="A70" s="864"/>
      <c r="B70" s="865"/>
      <c r="C70" s="865"/>
      <c r="D70" s="865"/>
      <c r="E70" s="865"/>
      <c r="F70" s="865"/>
    </row>
    <row r="71" spans="1:6" ht="15" x14ac:dyDescent="0.25">
      <c r="A71" s="864"/>
      <c r="B71" s="865"/>
      <c r="C71" s="865"/>
      <c r="D71" s="865"/>
      <c r="E71" s="865"/>
      <c r="F71" s="865"/>
    </row>
    <row r="72" spans="1:6" ht="15" x14ac:dyDescent="0.25">
      <c r="A72" s="864"/>
      <c r="B72" s="865"/>
      <c r="C72" s="865"/>
      <c r="D72" s="865"/>
      <c r="E72" s="865"/>
      <c r="F72" s="865"/>
    </row>
    <row r="73" spans="1:6" ht="15" x14ac:dyDescent="0.25">
      <c r="A73" s="864"/>
      <c r="B73" s="865"/>
      <c r="C73" s="865"/>
      <c r="D73" s="865"/>
      <c r="E73" s="865"/>
      <c r="F73" s="865"/>
    </row>
    <row r="74" spans="1:6" ht="15" x14ac:dyDescent="0.25">
      <c r="A74" s="864"/>
      <c r="B74" s="865"/>
      <c r="C74" s="865"/>
      <c r="D74" s="865"/>
      <c r="E74" s="865"/>
      <c r="F74" s="865"/>
    </row>
    <row r="75" spans="1:6" ht="15" x14ac:dyDescent="0.25">
      <c r="A75" s="864"/>
      <c r="B75" s="865"/>
      <c r="C75" s="865"/>
      <c r="D75" s="865"/>
      <c r="E75" s="865"/>
      <c r="F75" s="865"/>
    </row>
    <row r="76" spans="1:6" ht="15" x14ac:dyDescent="0.25">
      <c r="A76" s="864"/>
      <c r="B76" s="865"/>
      <c r="C76" s="865"/>
      <c r="D76" s="865"/>
      <c r="E76" s="865"/>
      <c r="F76" s="865"/>
    </row>
    <row r="77" spans="1:6" ht="15" x14ac:dyDescent="0.25">
      <c r="A77" s="864"/>
      <c r="B77" s="865"/>
      <c r="C77" s="865"/>
      <c r="D77" s="865"/>
      <c r="E77" s="865"/>
      <c r="F77" s="865"/>
    </row>
    <row r="78" spans="1:6" ht="15" x14ac:dyDescent="0.25">
      <c r="A78" s="864"/>
      <c r="B78" s="865"/>
      <c r="C78" s="865"/>
      <c r="D78" s="865"/>
      <c r="E78" s="865"/>
      <c r="F78" s="865"/>
    </row>
    <row r="79" spans="1:6" ht="15" x14ac:dyDescent="0.25">
      <c r="A79" s="864"/>
      <c r="B79" s="865"/>
      <c r="C79" s="865"/>
      <c r="D79" s="865"/>
      <c r="E79" s="865"/>
      <c r="F79" s="865"/>
    </row>
    <row r="80" spans="1:6" ht="15" x14ac:dyDescent="0.25">
      <c r="A80" s="864"/>
      <c r="B80" s="865"/>
      <c r="C80" s="865"/>
      <c r="D80" s="865"/>
      <c r="E80" s="865"/>
      <c r="F80" s="865"/>
    </row>
    <row r="81" spans="1:6" ht="15" x14ac:dyDescent="0.25">
      <c r="A81" s="864"/>
      <c r="B81" s="865"/>
      <c r="C81" s="865"/>
      <c r="D81" s="865"/>
      <c r="E81" s="865"/>
      <c r="F81" s="865"/>
    </row>
    <row r="82" spans="1:6" ht="15" x14ac:dyDescent="0.25">
      <c r="A82" s="864"/>
      <c r="B82" s="865"/>
      <c r="C82" s="865"/>
      <c r="D82" s="865"/>
      <c r="E82" s="865"/>
      <c r="F82" s="865"/>
    </row>
    <row r="83" spans="1:6" ht="15" x14ac:dyDescent="0.25">
      <c r="A83" s="864"/>
      <c r="B83" s="865"/>
      <c r="C83" s="865"/>
      <c r="D83" s="865"/>
      <c r="E83" s="865"/>
      <c r="F83" s="865"/>
    </row>
    <row r="84" spans="1:6" ht="15" x14ac:dyDescent="0.25">
      <c r="A84" s="864"/>
      <c r="B84" s="865"/>
      <c r="C84" s="865"/>
      <c r="D84" s="865"/>
      <c r="E84" s="865"/>
      <c r="F84" s="865"/>
    </row>
    <row r="85" spans="1:6" ht="15" x14ac:dyDescent="0.25">
      <c r="A85" s="864"/>
      <c r="B85" s="865"/>
      <c r="C85" s="865"/>
      <c r="D85" s="865"/>
      <c r="E85" s="865"/>
      <c r="F85" s="865"/>
    </row>
    <row r="86" spans="1:6" ht="15" x14ac:dyDescent="0.25">
      <c r="A86" s="864"/>
      <c r="B86" s="865"/>
      <c r="C86" s="865"/>
      <c r="D86" s="865"/>
      <c r="E86" s="865"/>
      <c r="F86" s="865"/>
    </row>
    <row r="87" spans="1:6" ht="15" x14ac:dyDescent="0.25">
      <c r="A87" s="864"/>
      <c r="B87" s="865"/>
      <c r="C87" s="865"/>
      <c r="D87" s="865"/>
      <c r="E87" s="865"/>
      <c r="F87" s="865"/>
    </row>
    <row r="88" spans="1:6" ht="15" x14ac:dyDescent="0.25">
      <c r="A88" s="864"/>
      <c r="B88" s="865"/>
      <c r="C88" s="865"/>
      <c r="D88" s="865"/>
      <c r="E88" s="865"/>
      <c r="F88" s="865"/>
    </row>
    <row r="89" spans="1:6" ht="15" x14ac:dyDescent="0.25">
      <c r="A89" s="864"/>
      <c r="B89" s="865"/>
      <c r="C89" s="865"/>
      <c r="D89" s="865"/>
      <c r="E89" s="865"/>
      <c r="F89" s="865"/>
    </row>
    <row r="90" spans="1:6" ht="15" x14ac:dyDescent="0.25">
      <c r="A90" s="864"/>
      <c r="B90" s="865"/>
      <c r="C90" s="865"/>
      <c r="D90" s="865"/>
      <c r="E90" s="865"/>
      <c r="F90" s="865"/>
    </row>
    <row r="91" spans="1:6" ht="15" x14ac:dyDescent="0.25">
      <c r="A91" s="864"/>
      <c r="B91" s="865"/>
      <c r="C91" s="865"/>
      <c r="D91" s="865"/>
      <c r="E91" s="865"/>
      <c r="F91" s="865"/>
    </row>
    <row r="92" spans="1:6" ht="15" x14ac:dyDescent="0.25">
      <c r="A92" s="864"/>
      <c r="B92" s="865"/>
      <c r="C92" s="865"/>
      <c r="D92" s="865"/>
      <c r="E92" s="865"/>
      <c r="F92" s="865"/>
    </row>
    <row r="93" spans="1:6" ht="15" x14ac:dyDescent="0.25">
      <c r="A93" s="864"/>
      <c r="B93" s="865"/>
      <c r="C93" s="865"/>
      <c r="D93" s="865"/>
      <c r="E93" s="865"/>
      <c r="F93" s="865"/>
    </row>
    <row r="94" spans="1:6" ht="15" x14ac:dyDescent="0.25">
      <c r="A94" s="864"/>
      <c r="B94" s="865"/>
      <c r="C94" s="865"/>
      <c r="D94" s="865"/>
      <c r="E94" s="865"/>
      <c r="F94" s="865"/>
    </row>
    <row r="95" spans="1:6" ht="15" x14ac:dyDescent="0.25">
      <c r="A95" s="864"/>
      <c r="B95" s="865"/>
      <c r="C95" s="865"/>
      <c r="D95" s="865"/>
      <c r="E95" s="865"/>
      <c r="F95" s="865"/>
    </row>
    <row r="96" spans="1:6" ht="15" x14ac:dyDescent="0.25">
      <c r="A96" s="864"/>
      <c r="B96" s="865"/>
      <c r="C96" s="865"/>
      <c r="D96" s="865"/>
      <c r="E96" s="865"/>
      <c r="F96" s="865"/>
    </row>
    <row r="97" spans="1:6" ht="15" x14ac:dyDescent="0.25">
      <c r="A97" s="864"/>
      <c r="B97" s="865"/>
      <c r="C97" s="865"/>
      <c r="D97" s="865"/>
      <c r="E97" s="865"/>
      <c r="F97" s="865"/>
    </row>
    <row r="98" spans="1:6" ht="15" x14ac:dyDescent="0.25">
      <c r="A98" s="864"/>
      <c r="B98" s="865"/>
      <c r="C98" s="865"/>
      <c r="D98" s="865"/>
      <c r="E98" s="865"/>
      <c r="F98" s="865"/>
    </row>
    <row r="99" spans="1:6" ht="15" x14ac:dyDescent="0.25">
      <c r="A99" s="864"/>
      <c r="B99" s="865"/>
      <c r="C99" s="865"/>
      <c r="D99" s="865"/>
      <c r="E99" s="865"/>
      <c r="F99" s="865"/>
    </row>
    <row r="100" spans="1:6" ht="15" x14ac:dyDescent="0.25">
      <c r="A100" s="864"/>
      <c r="B100" s="865"/>
      <c r="C100" s="865"/>
      <c r="D100" s="865"/>
      <c r="E100" s="865"/>
      <c r="F100" s="865"/>
    </row>
    <row r="101" spans="1:6" ht="15" x14ac:dyDescent="0.25">
      <c r="A101" s="864"/>
      <c r="B101" s="865"/>
      <c r="C101" s="865"/>
      <c r="D101" s="865"/>
      <c r="E101" s="865"/>
      <c r="F101" s="865"/>
    </row>
    <row r="102" spans="1:6" ht="15" x14ac:dyDescent="0.25">
      <c r="A102" s="864"/>
      <c r="B102" s="865"/>
      <c r="C102" s="865"/>
      <c r="D102" s="865"/>
      <c r="E102" s="865"/>
      <c r="F102" s="865"/>
    </row>
    <row r="103" spans="1:6" ht="15" x14ac:dyDescent="0.25">
      <c r="A103" s="864"/>
      <c r="B103" s="865"/>
      <c r="C103" s="865"/>
      <c r="D103" s="865"/>
      <c r="E103" s="865"/>
      <c r="F103" s="865"/>
    </row>
    <row r="104" spans="1:6" ht="15" x14ac:dyDescent="0.25">
      <c r="A104" s="864"/>
      <c r="B104" s="865"/>
      <c r="C104" s="865"/>
      <c r="D104" s="865"/>
      <c r="E104" s="865"/>
      <c r="F104" s="865"/>
    </row>
    <row r="105" spans="1:6" ht="15" x14ac:dyDescent="0.25">
      <c r="A105" s="864"/>
      <c r="B105" s="865"/>
      <c r="C105" s="865"/>
      <c r="D105" s="865"/>
      <c r="E105" s="865"/>
      <c r="F105" s="865"/>
    </row>
    <row r="106" spans="1:6" ht="15" x14ac:dyDescent="0.25">
      <c r="A106" s="864"/>
      <c r="B106" s="865"/>
      <c r="C106" s="865"/>
      <c r="D106" s="865"/>
      <c r="E106" s="865"/>
      <c r="F106" s="865"/>
    </row>
    <row r="107" spans="1:6" ht="15" x14ac:dyDescent="0.25">
      <c r="A107" s="864"/>
      <c r="B107" s="865"/>
      <c r="C107" s="865"/>
      <c r="D107" s="865"/>
      <c r="E107" s="865"/>
      <c r="F107" s="865"/>
    </row>
    <row r="108" spans="1:6" ht="15" x14ac:dyDescent="0.25">
      <c r="A108" s="864"/>
      <c r="B108" s="865"/>
      <c r="C108" s="865"/>
      <c r="D108" s="865"/>
      <c r="E108" s="865"/>
      <c r="F108" s="865"/>
    </row>
    <row r="109" spans="1:6" ht="15" x14ac:dyDescent="0.25">
      <c r="A109" s="864"/>
      <c r="B109" s="865"/>
      <c r="C109" s="865"/>
      <c r="D109" s="865"/>
      <c r="E109" s="865"/>
      <c r="F109" s="865"/>
    </row>
    <row r="110" spans="1:6" ht="15" x14ac:dyDescent="0.25">
      <c r="A110" s="864"/>
      <c r="B110" s="865"/>
      <c r="C110" s="865"/>
      <c r="D110" s="865"/>
      <c r="E110" s="865"/>
      <c r="F110" s="865"/>
    </row>
    <row r="111" spans="1:6" ht="15" x14ac:dyDescent="0.25">
      <c r="A111" s="864"/>
      <c r="B111" s="865"/>
      <c r="C111" s="865"/>
      <c r="D111" s="865"/>
      <c r="E111" s="865"/>
      <c r="F111" s="865"/>
    </row>
    <row r="112" spans="1:6" ht="15" x14ac:dyDescent="0.25">
      <c r="A112" s="864"/>
      <c r="B112" s="865"/>
      <c r="C112" s="865"/>
      <c r="D112" s="865"/>
      <c r="E112" s="865"/>
      <c r="F112" s="865"/>
    </row>
    <row r="113" spans="1:6" ht="15" x14ac:dyDescent="0.25">
      <c r="A113" s="864"/>
      <c r="B113" s="865"/>
      <c r="C113" s="865"/>
      <c r="D113" s="865"/>
      <c r="E113" s="865"/>
      <c r="F113" s="865"/>
    </row>
    <row r="114" spans="1:6" ht="15" x14ac:dyDescent="0.25">
      <c r="A114" s="864"/>
      <c r="B114" s="865"/>
      <c r="C114" s="865"/>
      <c r="D114" s="865"/>
      <c r="E114" s="865"/>
      <c r="F114" s="865"/>
    </row>
    <row r="115" spans="1:6" ht="15" x14ac:dyDescent="0.25">
      <c r="A115" s="864"/>
      <c r="B115" s="865"/>
      <c r="C115" s="865"/>
      <c r="D115" s="865"/>
      <c r="E115" s="865"/>
      <c r="F115" s="865"/>
    </row>
    <row r="116" spans="1:6" ht="15" x14ac:dyDescent="0.25">
      <c r="A116" s="864"/>
      <c r="B116" s="865"/>
      <c r="C116" s="865"/>
      <c r="D116" s="865"/>
      <c r="E116" s="865"/>
      <c r="F116" s="865"/>
    </row>
    <row r="117" spans="1:6" ht="15" x14ac:dyDescent="0.25">
      <c r="A117" s="864"/>
      <c r="B117" s="865"/>
      <c r="C117" s="865"/>
      <c r="D117" s="865"/>
      <c r="E117" s="865"/>
      <c r="F117" s="865"/>
    </row>
    <row r="118" spans="1:6" ht="15" x14ac:dyDescent="0.25">
      <c r="A118" s="864"/>
      <c r="B118" s="865"/>
      <c r="C118" s="865"/>
      <c r="D118" s="865"/>
      <c r="E118" s="865"/>
      <c r="F118" s="865"/>
    </row>
    <row r="119" spans="1:6" ht="15" x14ac:dyDescent="0.25">
      <c r="A119" s="864"/>
      <c r="B119" s="865"/>
      <c r="C119" s="865"/>
      <c r="D119" s="865"/>
      <c r="E119" s="865"/>
      <c r="F119" s="865"/>
    </row>
    <row r="120" spans="1:6" ht="15" x14ac:dyDescent="0.25">
      <c r="A120" s="864"/>
      <c r="B120" s="865"/>
      <c r="C120" s="865"/>
      <c r="D120" s="865"/>
      <c r="E120" s="865"/>
      <c r="F120" s="865"/>
    </row>
    <row r="121" spans="1:6" ht="15" x14ac:dyDescent="0.25">
      <c r="A121" s="864"/>
      <c r="B121" s="865"/>
      <c r="C121" s="865"/>
      <c r="D121" s="865"/>
      <c r="E121" s="865"/>
      <c r="F121" s="865"/>
    </row>
    <row r="122" spans="1:6" ht="15" x14ac:dyDescent="0.25">
      <c r="A122" s="864"/>
      <c r="B122" s="865"/>
      <c r="C122" s="865"/>
      <c r="D122" s="865"/>
      <c r="E122" s="865"/>
      <c r="F122" s="865"/>
    </row>
    <row r="123" spans="1:6" ht="15" x14ac:dyDescent="0.25">
      <c r="A123" s="864"/>
      <c r="B123" s="865"/>
      <c r="C123" s="865"/>
      <c r="D123" s="865"/>
      <c r="E123" s="865"/>
      <c r="F123" s="865"/>
    </row>
    <row r="124" spans="1:6" ht="15" x14ac:dyDescent="0.25">
      <c r="A124" s="864"/>
      <c r="B124" s="865"/>
      <c r="C124" s="865"/>
      <c r="D124" s="865"/>
      <c r="E124" s="865"/>
      <c r="F124" s="865"/>
    </row>
    <row r="125" spans="1:6" ht="15" x14ac:dyDescent="0.25">
      <c r="A125" s="864"/>
      <c r="B125" s="865"/>
      <c r="C125" s="865"/>
      <c r="D125" s="865"/>
      <c r="E125" s="865"/>
      <c r="F125" s="865"/>
    </row>
    <row r="126" spans="1:6" ht="15" x14ac:dyDescent="0.25">
      <c r="A126" s="864"/>
      <c r="B126" s="865"/>
      <c r="C126" s="865"/>
      <c r="D126" s="865"/>
      <c r="E126" s="865"/>
      <c r="F126" s="865"/>
    </row>
    <row r="127" spans="1:6" ht="15" x14ac:dyDescent="0.25">
      <c r="A127" s="864"/>
      <c r="B127" s="865"/>
      <c r="C127" s="865"/>
      <c r="D127" s="865"/>
      <c r="E127" s="865"/>
      <c r="F127" s="865"/>
    </row>
    <row r="128" spans="1:6" ht="15" x14ac:dyDescent="0.25">
      <c r="A128" s="864"/>
      <c r="B128" s="865"/>
      <c r="C128" s="865"/>
      <c r="D128" s="865"/>
      <c r="E128" s="865"/>
      <c r="F128" s="865"/>
    </row>
    <row r="129" spans="1:6" ht="15" x14ac:dyDescent="0.25">
      <c r="A129" s="864"/>
      <c r="B129" s="865"/>
      <c r="C129" s="865"/>
      <c r="D129" s="865"/>
      <c r="E129" s="865"/>
      <c r="F129" s="865"/>
    </row>
    <row r="130" spans="1:6" ht="15" x14ac:dyDescent="0.25">
      <c r="A130" s="864"/>
      <c r="B130" s="865"/>
      <c r="C130" s="865"/>
      <c r="D130" s="865"/>
      <c r="E130" s="865"/>
      <c r="F130" s="865"/>
    </row>
    <row r="131" spans="1:6" ht="15" x14ac:dyDescent="0.25">
      <c r="A131" s="864"/>
      <c r="B131" s="865"/>
      <c r="C131" s="865"/>
      <c r="D131" s="865"/>
      <c r="E131" s="865"/>
      <c r="F131" s="865"/>
    </row>
    <row r="132" spans="1:6" ht="15" x14ac:dyDescent="0.25">
      <c r="A132" s="864"/>
      <c r="B132" s="865"/>
      <c r="C132" s="865"/>
      <c r="D132" s="865"/>
      <c r="E132" s="865"/>
      <c r="F132" s="865"/>
    </row>
    <row r="133" spans="1:6" ht="15" x14ac:dyDescent="0.25">
      <c r="A133" s="864"/>
      <c r="B133" s="865"/>
      <c r="C133" s="865"/>
      <c r="D133" s="865"/>
      <c r="E133" s="865"/>
      <c r="F133" s="865"/>
    </row>
    <row r="134" spans="1:6" ht="15" x14ac:dyDescent="0.25">
      <c r="A134" s="864"/>
      <c r="B134" s="865"/>
      <c r="C134" s="865"/>
      <c r="D134" s="865"/>
      <c r="E134" s="865"/>
      <c r="F134" s="865"/>
    </row>
    <row r="135" spans="1:6" ht="15" x14ac:dyDescent="0.25">
      <c r="A135" s="864"/>
      <c r="B135" s="865"/>
      <c r="C135" s="865"/>
      <c r="D135" s="865"/>
      <c r="E135" s="865"/>
      <c r="F135" s="865"/>
    </row>
    <row r="136" spans="1:6" ht="15" x14ac:dyDescent="0.25">
      <c r="A136" s="864"/>
      <c r="B136" s="865"/>
      <c r="C136" s="865"/>
      <c r="D136" s="865"/>
      <c r="E136" s="865"/>
      <c r="F136" s="865"/>
    </row>
    <row r="137" spans="1:6" ht="15" x14ac:dyDescent="0.25">
      <c r="A137" s="864"/>
      <c r="B137" s="865"/>
      <c r="C137" s="865"/>
      <c r="D137" s="865"/>
      <c r="E137" s="865"/>
      <c r="F137" s="865"/>
    </row>
    <row r="138" spans="1:6" ht="15" x14ac:dyDescent="0.25">
      <c r="A138" s="864"/>
      <c r="B138" s="865"/>
      <c r="C138" s="865"/>
      <c r="D138" s="865"/>
      <c r="E138" s="865"/>
      <c r="F138" s="865"/>
    </row>
    <row r="139" spans="1:6" ht="15" x14ac:dyDescent="0.25">
      <c r="A139" s="864"/>
      <c r="B139" s="865"/>
      <c r="C139" s="865"/>
      <c r="D139" s="865"/>
      <c r="E139" s="865"/>
      <c r="F139" s="865"/>
    </row>
    <row r="140" spans="1:6" ht="15" x14ac:dyDescent="0.25">
      <c r="A140" s="864"/>
      <c r="B140" s="865"/>
      <c r="C140" s="865"/>
      <c r="D140" s="865"/>
      <c r="E140" s="865"/>
      <c r="F140" s="865"/>
    </row>
    <row r="141" spans="1:6" ht="15" x14ac:dyDescent="0.25">
      <c r="A141" s="864"/>
      <c r="B141" s="865"/>
      <c r="C141" s="865"/>
      <c r="D141" s="865"/>
      <c r="E141" s="865"/>
      <c r="F141" s="865"/>
    </row>
    <row r="142" spans="1:6" ht="15" x14ac:dyDescent="0.25">
      <c r="A142" s="864"/>
      <c r="B142" s="865"/>
      <c r="C142" s="865"/>
      <c r="D142" s="865"/>
      <c r="E142" s="865"/>
      <c r="F142" s="865"/>
    </row>
    <row r="143" spans="1:6" ht="15" x14ac:dyDescent="0.25">
      <c r="A143" s="864"/>
      <c r="B143" s="865"/>
      <c r="C143" s="865"/>
      <c r="D143" s="865"/>
      <c r="E143" s="865"/>
      <c r="F143" s="865"/>
    </row>
    <row r="144" spans="1:6" ht="15" x14ac:dyDescent="0.25">
      <c r="A144" s="864"/>
      <c r="B144" s="865"/>
      <c r="C144" s="865"/>
      <c r="D144" s="865"/>
      <c r="E144" s="865"/>
      <c r="F144" s="865"/>
    </row>
    <row r="145" spans="1:6" ht="15" x14ac:dyDescent="0.25">
      <c r="A145" s="864"/>
      <c r="B145" s="865"/>
      <c r="C145" s="865"/>
      <c r="D145" s="865"/>
      <c r="E145" s="865"/>
      <c r="F145" s="865"/>
    </row>
    <row r="146" spans="1:6" ht="15" x14ac:dyDescent="0.25">
      <c r="A146" s="864"/>
      <c r="B146" s="865"/>
      <c r="C146" s="865"/>
      <c r="D146" s="865"/>
      <c r="E146" s="865"/>
      <c r="F146" s="865"/>
    </row>
    <row r="147" spans="1:6" ht="15" x14ac:dyDescent="0.25">
      <c r="A147" s="864"/>
      <c r="B147" s="865"/>
      <c r="C147" s="865"/>
      <c r="D147" s="865"/>
      <c r="E147" s="865"/>
      <c r="F147" s="865"/>
    </row>
    <row r="148" spans="1:6" ht="15" x14ac:dyDescent="0.25">
      <c r="A148" s="864"/>
      <c r="B148" s="865"/>
      <c r="C148" s="865"/>
      <c r="D148" s="865"/>
      <c r="E148" s="865"/>
      <c r="F148" s="865"/>
    </row>
    <row r="149" spans="1:6" ht="15" x14ac:dyDescent="0.25">
      <c r="A149" s="864"/>
      <c r="B149" s="865"/>
      <c r="C149" s="865"/>
      <c r="D149" s="865"/>
      <c r="E149" s="865"/>
      <c r="F149" s="865"/>
    </row>
    <row r="150" spans="1:6" ht="15" x14ac:dyDescent="0.25">
      <c r="A150" s="864"/>
      <c r="B150" s="865"/>
      <c r="C150" s="865"/>
      <c r="D150" s="865"/>
      <c r="E150" s="865"/>
      <c r="F150" s="865"/>
    </row>
    <row r="151" spans="1:6" ht="15" x14ac:dyDescent="0.25">
      <c r="A151" s="864"/>
      <c r="B151" s="865"/>
      <c r="C151" s="865"/>
      <c r="D151" s="865"/>
      <c r="E151" s="865"/>
      <c r="F151" s="865"/>
    </row>
    <row r="152" spans="1:6" ht="15" x14ac:dyDescent="0.25">
      <c r="A152" s="864"/>
      <c r="B152" s="865"/>
      <c r="C152" s="865"/>
      <c r="D152" s="865"/>
      <c r="E152" s="865"/>
      <c r="F152" s="865"/>
    </row>
    <row r="153" spans="1:6" ht="15" x14ac:dyDescent="0.25">
      <c r="A153" s="864"/>
      <c r="B153" s="865"/>
      <c r="C153" s="865"/>
      <c r="D153" s="865"/>
      <c r="E153" s="865"/>
      <c r="F153" s="865"/>
    </row>
    <row r="154" spans="1:6" ht="15" x14ac:dyDescent="0.25">
      <c r="A154" s="864"/>
      <c r="B154" s="865"/>
      <c r="C154" s="865"/>
      <c r="D154" s="865"/>
      <c r="E154" s="865"/>
      <c r="F154" s="865"/>
    </row>
    <row r="155" spans="1:6" ht="15" x14ac:dyDescent="0.25">
      <c r="A155" s="864"/>
      <c r="B155" s="865"/>
      <c r="C155" s="865"/>
      <c r="D155" s="865"/>
      <c r="E155" s="865"/>
      <c r="F155" s="865"/>
    </row>
    <row r="156" spans="1:6" ht="15" x14ac:dyDescent="0.25">
      <c r="A156" s="864"/>
      <c r="B156" s="865"/>
      <c r="C156" s="865"/>
      <c r="D156" s="865"/>
      <c r="E156" s="865"/>
      <c r="F156" s="865"/>
    </row>
    <row r="157" spans="1:6" ht="15" x14ac:dyDescent="0.25">
      <c r="A157" s="864"/>
      <c r="B157" s="865"/>
      <c r="C157" s="865"/>
      <c r="D157" s="865"/>
      <c r="E157" s="865"/>
      <c r="F157" s="865"/>
    </row>
    <row r="158" spans="1:6" ht="15" x14ac:dyDescent="0.25">
      <c r="A158" s="864"/>
      <c r="B158" s="865"/>
      <c r="C158" s="865"/>
      <c r="D158" s="865"/>
      <c r="E158" s="865"/>
      <c r="F158" s="865"/>
    </row>
    <row r="159" spans="1:6" ht="15" x14ac:dyDescent="0.25">
      <c r="A159" s="864"/>
      <c r="B159" s="865"/>
      <c r="C159" s="865"/>
      <c r="D159" s="865"/>
      <c r="E159" s="865"/>
      <c r="F159" s="865"/>
    </row>
    <row r="160" spans="1:6" ht="15" x14ac:dyDescent="0.25">
      <c r="A160" s="864"/>
      <c r="B160" s="865"/>
      <c r="C160" s="865"/>
      <c r="D160" s="865"/>
      <c r="E160" s="865"/>
      <c r="F160" s="865"/>
    </row>
    <row r="161" spans="1:6" ht="15" x14ac:dyDescent="0.25">
      <c r="A161" s="864"/>
      <c r="B161" s="865"/>
      <c r="C161" s="865"/>
      <c r="D161" s="865"/>
      <c r="E161" s="865"/>
      <c r="F161" s="865"/>
    </row>
    <row r="162" spans="1:6" ht="15" x14ac:dyDescent="0.25">
      <c r="A162" s="864"/>
      <c r="B162" s="865"/>
      <c r="C162" s="865"/>
      <c r="D162" s="865"/>
      <c r="E162" s="865"/>
      <c r="F162" s="865"/>
    </row>
    <row r="163" spans="1:6" ht="15" x14ac:dyDescent="0.25">
      <c r="A163" s="864"/>
      <c r="B163" s="865"/>
      <c r="C163" s="865"/>
      <c r="D163" s="865"/>
      <c r="E163" s="865"/>
      <c r="F163" s="865"/>
    </row>
    <row r="164" spans="1:6" ht="15" x14ac:dyDescent="0.25">
      <c r="A164" s="864"/>
      <c r="B164" s="865"/>
      <c r="C164" s="865"/>
      <c r="D164" s="865"/>
      <c r="E164" s="865"/>
      <c r="F164" s="865"/>
    </row>
    <row r="165" spans="1:6" ht="15" x14ac:dyDescent="0.25">
      <c r="A165" s="864"/>
      <c r="B165" s="865"/>
      <c r="C165" s="865"/>
      <c r="D165" s="865"/>
      <c r="E165" s="865"/>
      <c r="F165" s="865"/>
    </row>
    <row r="166" spans="1:6" ht="15" x14ac:dyDescent="0.25">
      <c r="A166" s="864"/>
      <c r="B166" s="865"/>
      <c r="C166" s="865"/>
      <c r="D166" s="865"/>
      <c r="E166" s="865"/>
      <c r="F166" s="865"/>
    </row>
    <row r="167" spans="1:6" ht="15" x14ac:dyDescent="0.25">
      <c r="A167" s="864"/>
      <c r="B167" s="865"/>
      <c r="C167" s="865"/>
      <c r="D167" s="865"/>
      <c r="E167" s="865"/>
      <c r="F167" s="865"/>
    </row>
    <row r="168" spans="1:6" ht="15" x14ac:dyDescent="0.25">
      <c r="A168" s="864"/>
      <c r="B168" s="865"/>
      <c r="C168" s="865"/>
      <c r="D168" s="865"/>
      <c r="E168" s="865"/>
      <c r="F168" s="865"/>
    </row>
    <row r="169" spans="1:6" ht="15" x14ac:dyDescent="0.25">
      <c r="A169" s="864"/>
      <c r="B169" s="865"/>
      <c r="C169" s="865"/>
      <c r="D169" s="865"/>
      <c r="E169" s="865"/>
      <c r="F169" s="865"/>
    </row>
    <row r="170" spans="1:6" ht="15" x14ac:dyDescent="0.25">
      <c r="A170" s="864"/>
      <c r="B170" s="865"/>
      <c r="C170" s="865"/>
      <c r="D170" s="865"/>
      <c r="E170" s="865"/>
      <c r="F170" s="865"/>
    </row>
    <row r="171" spans="1:6" ht="15" x14ac:dyDescent="0.25">
      <c r="A171" s="864"/>
      <c r="B171" s="865"/>
      <c r="C171" s="865"/>
      <c r="D171" s="865"/>
      <c r="E171" s="865"/>
      <c r="F171" s="865"/>
    </row>
    <row r="172" spans="1:6" ht="15" x14ac:dyDescent="0.25">
      <c r="A172" s="864"/>
      <c r="B172" s="865"/>
      <c r="C172" s="865"/>
      <c r="D172" s="865"/>
      <c r="E172" s="865"/>
      <c r="F172" s="865"/>
    </row>
    <row r="173" spans="1:6" ht="15" x14ac:dyDescent="0.25">
      <c r="A173" s="864"/>
      <c r="B173" s="865"/>
      <c r="C173" s="865"/>
      <c r="D173" s="865"/>
      <c r="E173" s="865"/>
      <c r="F173" s="865"/>
    </row>
    <row r="174" spans="1:6" ht="15" x14ac:dyDescent="0.25">
      <c r="A174" s="864"/>
      <c r="B174" s="865"/>
      <c r="C174" s="865"/>
      <c r="D174" s="865"/>
      <c r="E174" s="865"/>
      <c r="F174" s="865"/>
    </row>
    <row r="175" spans="1:6" ht="15" x14ac:dyDescent="0.25">
      <c r="A175" s="864"/>
      <c r="B175" s="865"/>
      <c r="C175" s="865"/>
      <c r="D175" s="865"/>
      <c r="E175" s="865"/>
      <c r="F175" s="865"/>
    </row>
    <row r="176" spans="1:6" ht="15" x14ac:dyDescent="0.25">
      <c r="A176" s="864"/>
      <c r="B176" s="865"/>
      <c r="C176" s="865"/>
      <c r="D176" s="865"/>
      <c r="E176" s="865"/>
      <c r="F176" s="865"/>
    </row>
    <row r="177" spans="1:6" ht="15" x14ac:dyDescent="0.25">
      <c r="A177" s="864"/>
      <c r="B177" s="865"/>
      <c r="C177" s="865"/>
      <c r="D177" s="865"/>
      <c r="E177" s="865"/>
      <c r="F177" s="865"/>
    </row>
    <row r="178" spans="1:6" ht="15" x14ac:dyDescent="0.25">
      <c r="A178" s="864"/>
      <c r="B178" s="865"/>
      <c r="C178" s="865"/>
      <c r="D178" s="865"/>
      <c r="E178" s="865"/>
      <c r="F178" s="865"/>
    </row>
    <row r="179" spans="1:6" ht="15" x14ac:dyDescent="0.25">
      <c r="A179" s="864"/>
      <c r="B179" s="865"/>
      <c r="C179" s="865"/>
      <c r="D179" s="865"/>
      <c r="E179" s="865"/>
      <c r="F179" s="865"/>
    </row>
    <row r="180" spans="1:6" ht="15" x14ac:dyDescent="0.25">
      <c r="A180" s="864"/>
      <c r="B180" s="865"/>
      <c r="C180" s="865"/>
      <c r="D180" s="865"/>
      <c r="E180" s="865"/>
      <c r="F180" s="865"/>
    </row>
    <row r="181" spans="1:6" ht="15" x14ac:dyDescent="0.25">
      <c r="A181" s="864"/>
      <c r="B181" s="865"/>
      <c r="C181" s="865"/>
      <c r="D181" s="865"/>
      <c r="E181" s="865"/>
      <c r="F181" s="865"/>
    </row>
    <row r="182" spans="1:6" ht="15" x14ac:dyDescent="0.25">
      <c r="A182" s="864"/>
      <c r="B182" s="865"/>
      <c r="C182" s="865"/>
      <c r="D182" s="865"/>
      <c r="E182" s="865"/>
      <c r="F182" s="865"/>
    </row>
    <row r="183" spans="1:6" ht="15" x14ac:dyDescent="0.25">
      <c r="A183" s="864"/>
      <c r="B183" s="865"/>
      <c r="C183" s="865"/>
      <c r="D183" s="865"/>
      <c r="E183" s="865"/>
      <c r="F183" s="865"/>
    </row>
    <row r="184" spans="1:6" ht="15" x14ac:dyDescent="0.25">
      <c r="A184" s="864"/>
      <c r="B184" s="865"/>
      <c r="C184" s="865"/>
      <c r="D184" s="865"/>
      <c r="E184" s="865"/>
      <c r="F184" s="865"/>
    </row>
    <row r="185" spans="1:6" ht="15" x14ac:dyDescent="0.25">
      <c r="A185" s="864"/>
      <c r="B185" s="865"/>
      <c r="C185" s="865"/>
      <c r="D185" s="865"/>
      <c r="E185" s="865"/>
      <c r="F185" s="865"/>
    </row>
  </sheetData>
  <mergeCells count="2">
    <mergeCell ref="C1:F1"/>
    <mergeCell ref="C2:F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1" sqref="Q41"/>
    </sheetView>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44"/>
  <sheetViews>
    <sheetView workbookViewId="0">
      <selection activeCell="A47" sqref="A47"/>
    </sheetView>
  </sheetViews>
  <sheetFormatPr baseColWidth="10" defaultRowHeight="12.75" x14ac:dyDescent="0.2"/>
  <cols>
    <col min="1" max="1" width="66.7109375" customWidth="1"/>
  </cols>
  <sheetData>
    <row r="1" spans="1:13" ht="15" x14ac:dyDescent="0.2">
      <c r="A1" s="703" t="str">
        <f>"Empresa "&amp; Datos_Generales!D3</f>
        <v xml:space="preserve">Empresa </v>
      </c>
      <c r="B1" s="703"/>
      <c r="C1" s="703"/>
      <c r="D1" s="703"/>
      <c r="E1" s="703"/>
      <c r="F1" s="703"/>
      <c r="G1" s="703"/>
      <c r="H1" s="703"/>
      <c r="I1" s="703"/>
      <c r="J1" s="703"/>
      <c r="K1" s="703"/>
      <c r="L1" s="703"/>
      <c r="M1" s="703"/>
    </row>
    <row r="2" spans="1:13" ht="15" x14ac:dyDescent="0.2">
      <c r="A2" s="704" t="str">
        <f>"Cuadro 02: Número de Abonados , desegregados por categoria tarifaria, " &amp; Datos_Generales!D4</f>
        <v xml:space="preserve">Cuadro 02: Número de Abonados , desegregados por categoria tarifaria, </v>
      </c>
      <c r="B2" s="704"/>
      <c r="C2" s="704"/>
      <c r="D2" s="704"/>
      <c r="E2" s="704"/>
      <c r="F2" s="704"/>
      <c r="G2" s="704"/>
      <c r="H2" s="704"/>
      <c r="I2" s="704"/>
      <c r="J2" s="704"/>
      <c r="K2" s="704"/>
      <c r="L2" s="704"/>
      <c r="M2" s="704"/>
    </row>
    <row r="3" spans="1:13" x14ac:dyDescent="0.2">
      <c r="A3" s="268" t="s">
        <v>12</v>
      </c>
      <c r="B3" s="268" t="s">
        <v>46</v>
      </c>
      <c r="C3" s="268" t="s">
        <v>221</v>
      </c>
      <c r="D3" s="268" t="s">
        <v>222</v>
      </c>
      <c r="E3" s="268" t="s">
        <v>223</v>
      </c>
      <c r="F3" s="268" t="s">
        <v>224</v>
      </c>
      <c r="G3" s="268" t="s">
        <v>225</v>
      </c>
      <c r="H3" s="268" t="s">
        <v>226</v>
      </c>
      <c r="I3" s="268" t="s">
        <v>227</v>
      </c>
      <c r="J3" s="268" t="s">
        <v>228</v>
      </c>
      <c r="K3" s="268" t="s">
        <v>229</v>
      </c>
      <c r="L3" s="268" t="s">
        <v>230</v>
      </c>
      <c r="M3" s="268" t="s">
        <v>231</v>
      </c>
    </row>
    <row r="4" spans="1:13" x14ac:dyDescent="0.2">
      <c r="A4" s="705" t="s">
        <v>21</v>
      </c>
      <c r="B4" s="706"/>
      <c r="C4" s="706"/>
      <c r="D4" s="706"/>
      <c r="E4" s="706"/>
      <c r="F4" s="706"/>
      <c r="G4" s="706"/>
      <c r="H4" s="706"/>
      <c r="I4" s="706"/>
      <c r="J4" s="706"/>
      <c r="K4" s="706"/>
      <c r="L4" s="706"/>
      <c r="M4" s="707"/>
    </row>
    <row r="5" spans="1:13" x14ac:dyDescent="0.2">
      <c r="A5" s="269" t="s">
        <v>947</v>
      </c>
      <c r="B5" s="270"/>
      <c r="C5" s="270"/>
      <c r="D5" s="270"/>
      <c r="E5" s="270"/>
      <c r="F5" s="270"/>
      <c r="G5" s="270"/>
      <c r="H5" s="270"/>
      <c r="I5" s="270"/>
      <c r="J5" s="270"/>
      <c r="K5" s="270"/>
      <c r="L5" s="270"/>
      <c r="M5" s="271"/>
    </row>
    <row r="6" spans="1:13" x14ac:dyDescent="0.2">
      <c r="A6" s="272" t="s">
        <v>232</v>
      </c>
      <c r="B6" s="270"/>
      <c r="C6" s="270"/>
      <c r="D6" s="270"/>
      <c r="E6" s="270"/>
      <c r="F6" s="270"/>
      <c r="G6" s="270"/>
      <c r="H6" s="270"/>
      <c r="I6" s="270"/>
      <c r="J6" s="270"/>
      <c r="K6" s="270"/>
      <c r="L6" s="270"/>
      <c r="M6" s="271"/>
    </row>
    <row r="7" spans="1:13" x14ac:dyDescent="0.2">
      <c r="A7" s="272" t="s">
        <v>233</v>
      </c>
      <c r="B7" s="158">
        <v>0</v>
      </c>
      <c r="C7" s="159">
        <v>0</v>
      </c>
      <c r="D7" s="159">
        <v>0</v>
      </c>
      <c r="E7" s="159">
        <v>0</v>
      </c>
      <c r="F7" s="159">
        <v>0</v>
      </c>
      <c r="G7" s="159">
        <v>0</v>
      </c>
      <c r="H7" s="159">
        <v>0</v>
      </c>
      <c r="I7" s="159">
        <v>0</v>
      </c>
      <c r="J7" s="159">
        <v>0</v>
      </c>
      <c r="K7" s="159">
        <v>0</v>
      </c>
      <c r="L7" s="182">
        <v>0</v>
      </c>
      <c r="M7" s="183">
        <v>0</v>
      </c>
    </row>
    <row r="8" spans="1:13" x14ac:dyDescent="0.2">
      <c r="A8" s="273" t="s">
        <v>948</v>
      </c>
      <c r="B8" s="160">
        <v>0</v>
      </c>
      <c r="C8" s="161">
        <v>0</v>
      </c>
      <c r="D8" s="161">
        <v>0</v>
      </c>
      <c r="E8" s="161">
        <v>0</v>
      </c>
      <c r="F8" s="161">
        <v>0</v>
      </c>
      <c r="G8" s="161">
        <v>0</v>
      </c>
      <c r="H8" s="161">
        <v>0</v>
      </c>
      <c r="I8" s="161">
        <v>0</v>
      </c>
      <c r="J8" s="161">
        <v>0</v>
      </c>
      <c r="K8" s="161">
        <v>0</v>
      </c>
      <c r="L8" s="184">
        <v>0</v>
      </c>
      <c r="M8" s="185">
        <v>0</v>
      </c>
    </row>
    <row r="9" spans="1:13" x14ac:dyDescent="0.2">
      <c r="A9" s="273" t="s">
        <v>949</v>
      </c>
      <c r="B9" s="160">
        <v>0</v>
      </c>
      <c r="C9" s="161">
        <v>0</v>
      </c>
      <c r="D9" s="161">
        <v>0</v>
      </c>
      <c r="E9" s="161">
        <v>0</v>
      </c>
      <c r="F9" s="161">
        <v>0</v>
      </c>
      <c r="G9" s="161">
        <v>0</v>
      </c>
      <c r="H9" s="161">
        <v>0</v>
      </c>
      <c r="I9" s="161">
        <v>0</v>
      </c>
      <c r="J9" s="161">
        <v>0</v>
      </c>
      <c r="K9" s="161">
        <v>0</v>
      </c>
      <c r="L9" s="184">
        <v>0</v>
      </c>
      <c r="M9" s="185">
        <v>0</v>
      </c>
    </row>
    <row r="10" spans="1:13" x14ac:dyDescent="0.2">
      <c r="A10" s="273" t="s">
        <v>950</v>
      </c>
      <c r="B10" s="160">
        <v>0</v>
      </c>
      <c r="C10" s="161">
        <v>0</v>
      </c>
      <c r="D10" s="161">
        <v>0</v>
      </c>
      <c r="E10" s="161">
        <v>0</v>
      </c>
      <c r="F10" s="161">
        <v>0</v>
      </c>
      <c r="G10" s="161">
        <v>0</v>
      </c>
      <c r="H10" s="161">
        <v>0</v>
      </c>
      <c r="I10" s="161">
        <v>0</v>
      </c>
      <c r="J10" s="161">
        <v>0</v>
      </c>
      <c r="K10" s="161">
        <v>0</v>
      </c>
      <c r="L10" s="184">
        <v>0</v>
      </c>
      <c r="M10" s="185">
        <v>0</v>
      </c>
    </row>
    <row r="11" spans="1:13" x14ac:dyDescent="0.2">
      <c r="A11" s="273" t="s">
        <v>951</v>
      </c>
      <c r="B11" s="160">
        <v>0</v>
      </c>
      <c r="C11" s="161">
        <v>0</v>
      </c>
      <c r="D11" s="161">
        <v>0</v>
      </c>
      <c r="E11" s="161">
        <v>0</v>
      </c>
      <c r="F11" s="161">
        <v>0</v>
      </c>
      <c r="G11" s="161">
        <v>0</v>
      </c>
      <c r="H11" s="161">
        <v>0</v>
      </c>
      <c r="I11" s="161">
        <v>0</v>
      </c>
      <c r="J11" s="161">
        <v>0</v>
      </c>
      <c r="K11" s="161">
        <v>0</v>
      </c>
      <c r="L11" s="184">
        <v>0</v>
      </c>
      <c r="M11" s="185">
        <v>0</v>
      </c>
    </row>
    <row r="12" spans="1:13" x14ac:dyDescent="0.2">
      <c r="A12" s="273" t="s">
        <v>952</v>
      </c>
      <c r="B12" s="162">
        <v>0</v>
      </c>
      <c r="C12" s="163">
        <v>0</v>
      </c>
      <c r="D12" s="163">
        <v>0</v>
      </c>
      <c r="E12" s="163">
        <v>0</v>
      </c>
      <c r="F12" s="163">
        <v>0</v>
      </c>
      <c r="G12" s="163">
        <v>0</v>
      </c>
      <c r="H12" s="163">
        <v>0</v>
      </c>
      <c r="I12" s="163">
        <v>0</v>
      </c>
      <c r="J12" s="163">
        <v>0</v>
      </c>
      <c r="K12" s="163">
        <v>0</v>
      </c>
      <c r="L12" s="186">
        <v>0</v>
      </c>
      <c r="M12" s="187">
        <v>0</v>
      </c>
    </row>
    <row r="13" spans="1:13" x14ac:dyDescent="0.2">
      <c r="A13" s="274" t="s">
        <v>234</v>
      </c>
      <c r="B13" s="274">
        <f t="shared" ref="B13:M13" si="0">SUM(B7:B12)</f>
        <v>0</v>
      </c>
      <c r="C13" s="274">
        <f t="shared" si="0"/>
        <v>0</v>
      </c>
      <c r="D13" s="274">
        <f t="shared" si="0"/>
        <v>0</v>
      </c>
      <c r="E13" s="274">
        <f t="shared" si="0"/>
        <v>0</v>
      </c>
      <c r="F13" s="274">
        <f t="shared" si="0"/>
        <v>0</v>
      </c>
      <c r="G13" s="274">
        <f t="shared" si="0"/>
        <v>0</v>
      </c>
      <c r="H13" s="274">
        <f t="shared" si="0"/>
        <v>0</v>
      </c>
      <c r="I13" s="274">
        <f t="shared" si="0"/>
        <v>0</v>
      </c>
      <c r="J13" s="274">
        <f t="shared" si="0"/>
        <v>0</v>
      </c>
      <c r="K13" s="274">
        <f t="shared" si="0"/>
        <v>0</v>
      </c>
      <c r="L13" s="274">
        <f t="shared" si="0"/>
        <v>0</v>
      </c>
      <c r="M13" s="274">
        <f t="shared" si="0"/>
        <v>0</v>
      </c>
    </row>
    <row r="14" spans="1:13" x14ac:dyDescent="0.2">
      <c r="A14" s="273" t="s">
        <v>13</v>
      </c>
      <c r="B14" s="160">
        <v>0</v>
      </c>
      <c r="C14" s="161">
        <v>0</v>
      </c>
      <c r="D14" s="161">
        <v>0</v>
      </c>
      <c r="E14" s="161">
        <v>0</v>
      </c>
      <c r="F14" s="161">
        <v>0</v>
      </c>
      <c r="G14" s="161">
        <v>0</v>
      </c>
      <c r="H14" s="161">
        <v>0</v>
      </c>
      <c r="I14" s="161">
        <v>0</v>
      </c>
      <c r="J14" s="161">
        <v>0</v>
      </c>
      <c r="K14" s="161">
        <v>0</v>
      </c>
      <c r="L14" s="182">
        <v>0</v>
      </c>
      <c r="M14" s="183">
        <v>0</v>
      </c>
    </row>
    <row r="15" spans="1:13" x14ac:dyDescent="0.2">
      <c r="A15" s="272" t="s">
        <v>14</v>
      </c>
      <c r="B15" s="160">
        <v>0</v>
      </c>
      <c r="C15" s="161">
        <v>0</v>
      </c>
      <c r="D15" s="161">
        <v>0</v>
      </c>
      <c r="E15" s="161">
        <v>0</v>
      </c>
      <c r="F15" s="161">
        <v>0</v>
      </c>
      <c r="G15" s="161">
        <v>0</v>
      </c>
      <c r="H15" s="161">
        <v>0</v>
      </c>
      <c r="I15" s="161">
        <v>0</v>
      </c>
      <c r="J15" s="161">
        <v>0</v>
      </c>
      <c r="K15" s="161">
        <v>0</v>
      </c>
      <c r="L15" s="184">
        <v>0</v>
      </c>
      <c r="M15" s="185">
        <v>0</v>
      </c>
    </row>
    <row r="16" spans="1:13" x14ac:dyDescent="0.2">
      <c r="A16" s="272" t="s">
        <v>22</v>
      </c>
      <c r="B16" s="160">
        <v>0</v>
      </c>
      <c r="C16" s="161">
        <v>0</v>
      </c>
      <c r="D16" s="161">
        <v>0</v>
      </c>
      <c r="E16" s="161">
        <v>0</v>
      </c>
      <c r="F16" s="161">
        <v>0</v>
      </c>
      <c r="G16" s="161">
        <v>0</v>
      </c>
      <c r="H16" s="161">
        <v>0</v>
      </c>
      <c r="I16" s="161">
        <v>0</v>
      </c>
      <c r="J16" s="161">
        <v>0</v>
      </c>
      <c r="K16" s="161">
        <v>0</v>
      </c>
      <c r="L16" s="186">
        <v>0</v>
      </c>
      <c r="M16" s="187">
        <v>0</v>
      </c>
    </row>
    <row r="17" spans="1:13" x14ac:dyDescent="0.2">
      <c r="A17" s="274" t="s">
        <v>871</v>
      </c>
      <c r="B17" s="274">
        <f t="shared" ref="B17:M17" si="1">SUM(B13:B16)</f>
        <v>0</v>
      </c>
      <c r="C17" s="274">
        <f t="shared" si="1"/>
        <v>0</v>
      </c>
      <c r="D17" s="274">
        <f t="shared" si="1"/>
        <v>0</v>
      </c>
      <c r="E17" s="274">
        <f t="shared" si="1"/>
        <v>0</v>
      </c>
      <c r="F17" s="274">
        <f t="shared" si="1"/>
        <v>0</v>
      </c>
      <c r="G17" s="274">
        <f t="shared" si="1"/>
        <v>0</v>
      </c>
      <c r="H17" s="274">
        <f t="shared" si="1"/>
        <v>0</v>
      </c>
      <c r="I17" s="274">
        <f t="shared" si="1"/>
        <v>0</v>
      </c>
      <c r="J17" s="274">
        <f t="shared" si="1"/>
        <v>0</v>
      </c>
      <c r="K17" s="274">
        <f t="shared" si="1"/>
        <v>0</v>
      </c>
      <c r="L17" s="274">
        <f t="shared" si="1"/>
        <v>0</v>
      </c>
      <c r="M17" s="274">
        <f t="shared" si="1"/>
        <v>0</v>
      </c>
    </row>
    <row r="18" spans="1:13" x14ac:dyDescent="0.2">
      <c r="A18" s="272" t="s">
        <v>953</v>
      </c>
      <c r="B18" s="270"/>
      <c r="C18" s="270"/>
      <c r="D18" s="270"/>
      <c r="E18" s="270"/>
      <c r="F18" s="270"/>
      <c r="G18" s="270"/>
      <c r="H18" s="270"/>
      <c r="I18" s="270"/>
      <c r="J18" s="270"/>
      <c r="K18" s="270"/>
      <c r="L18" s="270"/>
      <c r="M18" s="271"/>
    </row>
    <row r="19" spans="1:13" x14ac:dyDescent="0.2">
      <c r="A19" s="272" t="s">
        <v>15</v>
      </c>
      <c r="B19" s="160">
        <v>0</v>
      </c>
      <c r="C19" s="161">
        <v>0</v>
      </c>
      <c r="D19" s="161">
        <v>0</v>
      </c>
      <c r="E19" s="161">
        <v>0</v>
      </c>
      <c r="F19" s="161">
        <v>0</v>
      </c>
      <c r="G19" s="161">
        <v>0</v>
      </c>
      <c r="H19" s="161">
        <v>0</v>
      </c>
      <c r="I19" s="161">
        <v>0</v>
      </c>
      <c r="J19" s="161">
        <v>0</v>
      </c>
      <c r="K19" s="161">
        <v>0</v>
      </c>
      <c r="L19" s="182">
        <v>0</v>
      </c>
      <c r="M19" s="183">
        <v>0</v>
      </c>
    </row>
    <row r="20" spans="1:13" x14ac:dyDescent="0.2">
      <c r="A20" s="273" t="s">
        <v>16</v>
      </c>
      <c r="B20" s="160">
        <v>0</v>
      </c>
      <c r="C20" s="161">
        <v>0</v>
      </c>
      <c r="D20" s="161">
        <v>0</v>
      </c>
      <c r="E20" s="161">
        <v>0</v>
      </c>
      <c r="F20" s="161">
        <v>0</v>
      </c>
      <c r="G20" s="161">
        <v>0</v>
      </c>
      <c r="H20" s="161">
        <v>0</v>
      </c>
      <c r="I20" s="161">
        <v>0</v>
      </c>
      <c r="J20" s="161">
        <v>0</v>
      </c>
      <c r="K20" s="161">
        <v>0</v>
      </c>
      <c r="L20" s="184">
        <v>0</v>
      </c>
      <c r="M20" s="185">
        <v>0</v>
      </c>
    </row>
    <row r="21" spans="1:13" x14ac:dyDescent="0.2">
      <c r="A21" s="273" t="s">
        <v>17</v>
      </c>
      <c r="B21" s="160">
        <v>0</v>
      </c>
      <c r="C21" s="161">
        <v>0</v>
      </c>
      <c r="D21" s="161">
        <v>0</v>
      </c>
      <c r="E21" s="161">
        <v>0</v>
      </c>
      <c r="F21" s="161">
        <v>0</v>
      </c>
      <c r="G21" s="161">
        <v>0</v>
      </c>
      <c r="H21" s="161">
        <v>0</v>
      </c>
      <c r="I21" s="161">
        <v>0</v>
      </c>
      <c r="J21" s="161">
        <v>0</v>
      </c>
      <c r="K21" s="161">
        <v>0</v>
      </c>
      <c r="L21" s="184">
        <v>0</v>
      </c>
      <c r="M21" s="185">
        <v>0</v>
      </c>
    </row>
    <row r="22" spans="1:13" x14ac:dyDescent="0.2">
      <c r="A22" s="272" t="s">
        <v>20</v>
      </c>
      <c r="B22" s="160">
        <v>0</v>
      </c>
      <c r="C22" s="161">
        <v>0</v>
      </c>
      <c r="D22" s="161">
        <v>0</v>
      </c>
      <c r="E22" s="161">
        <v>0</v>
      </c>
      <c r="F22" s="161">
        <v>0</v>
      </c>
      <c r="G22" s="161">
        <v>0</v>
      </c>
      <c r="H22" s="161">
        <v>0</v>
      </c>
      <c r="I22" s="161">
        <v>0</v>
      </c>
      <c r="J22" s="161">
        <v>0</v>
      </c>
      <c r="K22" s="161">
        <v>0</v>
      </c>
      <c r="L22" s="186">
        <v>0</v>
      </c>
      <c r="M22" s="187">
        <v>0</v>
      </c>
    </row>
    <row r="23" spans="1:13" x14ac:dyDescent="0.2">
      <c r="A23" s="274" t="s">
        <v>248</v>
      </c>
      <c r="B23" s="274">
        <f t="shared" ref="B23:M23" si="2">SUM(B19:B22)</f>
        <v>0</v>
      </c>
      <c r="C23" s="274">
        <f t="shared" si="2"/>
        <v>0</v>
      </c>
      <c r="D23" s="274">
        <f t="shared" si="2"/>
        <v>0</v>
      </c>
      <c r="E23" s="274">
        <f t="shared" si="2"/>
        <v>0</v>
      </c>
      <c r="F23" s="274">
        <f t="shared" si="2"/>
        <v>0</v>
      </c>
      <c r="G23" s="274">
        <f t="shared" si="2"/>
        <v>0</v>
      </c>
      <c r="H23" s="274">
        <f t="shared" si="2"/>
        <v>0</v>
      </c>
      <c r="I23" s="274">
        <f t="shared" si="2"/>
        <v>0</v>
      </c>
      <c r="J23" s="274">
        <f t="shared" si="2"/>
        <v>0</v>
      </c>
      <c r="K23" s="274">
        <f t="shared" si="2"/>
        <v>0</v>
      </c>
      <c r="L23" s="274">
        <f t="shared" si="2"/>
        <v>0</v>
      </c>
      <c r="M23" s="274">
        <f t="shared" si="2"/>
        <v>0</v>
      </c>
    </row>
    <row r="24" spans="1:13" x14ac:dyDescent="0.2">
      <c r="A24" s="269" t="s">
        <v>235</v>
      </c>
      <c r="B24" s="270"/>
      <c r="C24" s="270"/>
      <c r="D24" s="270"/>
      <c r="E24" s="270"/>
      <c r="F24" s="270"/>
      <c r="G24" s="270"/>
      <c r="H24" s="270"/>
      <c r="I24" s="270"/>
      <c r="J24" s="270"/>
      <c r="K24" s="270"/>
      <c r="L24" s="270"/>
      <c r="M24" s="271"/>
    </row>
    <row r="25" spans="1:13" x14ac:dyDescent="0.2">
      <c r="A25" s="272" t="s">
        <v>23</v>
      </c>
      <c r="B25" s="160">
        <v>0</v>
      </c>
      <c r="C25" s="161">
        <v>0</v>
      </c>
      <c r="D25" s="161">
        <v>0</v>
      </c>
      <c r="E25" s="161">
        <v>0</v>
      </c>
      <c r="F25" s="161">
        <v>0</v>
      </c>
      <c r="G25" s="161">
        <v>0</v>
      </c>
      <c r="H25" s="161">
        <v>0</v>
      </c>
      <c r="I25" s="161">
        <v>0</v>
      </c>
      <c r="J25" s="161">
        <v>0</v>
      </c>
      <c r="K25" s="161">
        <v>0</v>
      </c>
      <c r="L25" s="182">
        <v>0</v>
      </c>
      <c r="M25" s="183">
        <v>0</v>
      </c>
    </row>
    <row r="26" spans="1:13" x14ac:dyDescent="0.2">
      <c r="A26" s="272" t="s">
        <v>24</v>
      </c>
      <c r="B26" s="160">
        <v>0</v>
      </c>
      <c r="C26" s="161">
        <v>0</v>
      </c>
      <c r="D26" s="161">
        <v>0</v>
      </c>
      <c r="E26" s="161">
        <v>0</v>
      </c>
      <c r="F26" s="161">
        <v>0</v>
      </c>
      <c r="G26" s="161">
        <v>0</v>
      </c>
      <c r="H26" s="161">
        <v>0</v>
      </c>
      <c r="I26" s="161">
        <v>0</v>
      </c>
      <c r="J26" s="161">
        <v>0</v>
      </c>
      <c r="K26" s="161">
        <v>0</v>
      </c>
      <c r="L26" s="184">
        <v>0</v>
      </c>
      <c r="M26" s="185">
        <v>0</v>
      </c>
    </row>
    <row r="27" spans="1:13" x14ac:dyDescent="0.2">
      <c r="A27" s="272" t="s">
        <v>18</v>
      </c>
      <c r="B27" s="160">
        <v>0</v>
      </c>
      <c r="C27" s="161">
        <v>0</v>
      </c>
      <c r="D27" s="161">
        <v>0</v>
      </c>
      <c r="E27" s="161">
        <v>0</v>
      </c>
      <c r="F27" s="161">
        <v>0</v>
      </c>
      <c r="G27" s="161">
        <v>0</v>
      </c>
      <c r="H27" s="161">
        <v>0</v>
      </c>
      <c r="I27" s="161">
        <v>0</v>
      </c>
      <c r="J27" s="161">
        <v>0</v>
      </c>
      <c r="K27" s="161">
        <v>0</v>
      </c>
      <c r="L27" s="186">
        <v>0</v>
      </c>
      <c r="M27" s="187">
        <v>0</v>
      </c>
    </row>
    <row r="28" spans="1:13" x14ac:dyDescent="0.2">
      <c r="A28" s="274" t="s">
        <v>250</v>
      </c>
      <c r="B28" s="274">
        <f t="shared" ref="B28:M28" si="3">SUM(B25:B27)</f>
        <v>0</v>
      </c>
      <c r="C28" s="274">
        <f t="shared" si="3"/>
        <v>0</v>
      </c>
      <c r="D28" s="274">
        <f t="shared" si="3"/>
        <v>0</v>
      </c>
      <c r="E28" s="274">
        <f t="shared" si="3"/>
        <v>0</v>
      </c>
      <c r="F28" s="274">
        <f t="shared" si="3"/>
        <v>0</v>
      </c>
      <c r="G28" s="274">
        <f t="shared" si="3"/>
        <v>0</v>
      </c>
      <c r="H28" s="274">
        <f t="shared" si="3"/>
        <v>0</v>
      </c>
      <c r="I28" s="274">
        <f t="shared" si="3"/>
        <v>0</v>
      </c>
      <c r="J28" s="274">
        <f t="shared" si="3"/>
        <v>0</v>
      </c>
      <c r="K28" s="274">
        <f t="shared" si="3"/>
        <v>0</v>
      </c>
      <c r="L28" s="274">
        <f t="shared" si="3"/>
        <v>0</v>
      </c>
      <c r="M28" s="274">
        <f t="shared" si="3"/>
        <v>0</v>
      </c>
    </row>
    <row r="29" spans="1:13" x14ac:dyDescent="0.2">
      <c r="A29" s="274" t="s">
        <v>27</v>
      </c>
      <c r="B29" s="274">
        <f t="shared" ref="B29:M29" si="4">+B17+B23+B28</f>
        <v>0</v>
      </c>
      <c r="C29" s="274">
        <f t="shared" si="4"/>
        <v>0</v>
      </c>
      <c r="D29" s="274">
        <f t="shared" si="4"/>
        <v>0</v>
      </c>
      <c r="E29" s="274">
        <f t="shared" si="4"/>
        <v>0</v>
      </c>
      <c r="F29" s="274">
        <f t="shared" si="4"/>
        <v>0</v>
      </c>
      <c r="G29" s="274">
        <f t="shared" si="4"/>
        <v>0</v>
      </c>
      <c r="H29" s="274">
        <f t="shared" si="4"/>
        <v>0</v>
      </c>
      <c r="I29" s="274">
        <f t="shared" si="4"/>
        <v>0</v>
      </c>
      <c r="J29" s="274">
        <f t="shared" si="4"/>
        <v>0</v>
      </c>
      <c r="K29" s="274">
        <f t="shared" si="4"/>
        <v>0</v>
      </c>
      <c r="L29" s="274">
        <f t="shared" si="4"/>
        <v>0</v>
      </c>
      <c r="M29" s="274">
        <f t="shared" si="4"/>
        <v>0</v>
      </c>
    </row>
    <row r="30" spans="1:13" x14ac:dyDescent="0.2">
      <c r="A30" s="705" t="s">
        <v>236</v>
      </c>
      <c r="B30" s="706"/>
      <c r="C30" s="706"/>
      <c r="D30" s="706"/>
      <c r="E30" s="706"/>
      <c r="F30" s="706"/>
      <c r="G30" s="706"/>
      <c r="H30" s="706"/>
      <c r="I30" s="706"/>
      <c r="J30" s="706"/>
      <c r="K30" s="706"/>
      <c r="L30" s="706"/>
      <c r="M30" s="707"/>
    </row>
    <row r="31" spans="1:13" x14ac:dyDescent="0.2">
      <c r="A31" s="269" t="s">
        <v>954</v>
      </c>
      <c r="B31" s="270"/>
      <c r="C31" s="270"/>
      <c r="D31" s="270"/>
      <c r="E31" s="270"/>
      <c r="F31" s="270"/>
      <c r="G31" s="270"/>
      <c r="H31" s="270"/>
      <c r="I31" s="270"/>
      <c r="J31" s="270"/>
      <c r="K31" s="270"/>
      <c r="L31" s="270"/>
      <c r="M31" s="271"/>
    </row>
    <row r="32" spans="1:13" x14ac:dyDescent="0.2">
      <c r="A32" s="272" t="s">
        <v>237</v>
      </c>
      <c r="B32" s="160">
        <v>0</v>
      </c>
      <c r="C32" s="161">
        <v>0</v>
      </c>
      <c r="D32" s="161">
        <v>0</v>
      </c>
      <c r="E32" s="161">
        <v>0</v>
      </c>
      <c r="F32" s="161">
        <v>0</v>
      </c>
      <c r="G32" s="161">
        <v>0</v>
      </c>
      <c r="H32" s="161">
        <v>0</v>
      </c>
      <c r="I32" s="161">
        <v>0</v>
      </c>
      <c r="J32" s="161">
        <v>0</v>
      </c>
      <c r="K32" s="161">
        <v>0</v>
      </c>
      <c r="L32" s="182">
        <v>0</v>
      </c>
      <c r="M32" s="183">
        <v>0</v>
      </c>
    </row>
    <row r="33" spans="1:13" x14ac:dyDescent="0.2">
      <c r="A33" s="273" t="s">
        <v>238</v>
      </c>
      <c r="B33" s="160">
        <v>0</v>
      </c>
      <c r="C33" s="161">
        <v>0</v>
      </c>
      <c r="D33" s="161">
        <v>0</v>
      </c>
      <c r="E33" s="161">
        <v>0</v>
      </c>
      <c r="F33" s="161">
        <v>0</v>
      </c>
      <c r="G33" s="161">
        <v>0</v>
      </c>
      <c r="H33" s="161">
        <v>0</v>
      </c>
      <c r="I33" s="161">
        <v>0</v>
      </c>
      <c r="J33" s="161">
        <v>0</v>
      </c>
      <c r="K33" s="161">
        <v>0</v>
      </c>
      <c r="L33" s="184">
        <v>0</v>
      </c>
      <c r="M33" s="185">
        <v>0</v>
      </c>
    </row>
    <row r="34" spans="1:13" x14ac:dyDescent="0.2">
      <c r="A34" s="272" t="s">
        <v>239</v>
      </c>
      <c r="B34" s="160">
        <v>0</v>
      </c>
      <c r="C34" s="161">
        <v>0</v>
      </c>
      <c r="D34" s="161">
        <v>0</v>
      </c>
      <c r="E34" s="161">
        <v>0</v>
      </c>
      <c r="F34" s="161">
        <v>0</v>
      </c>
      <c r="G34" s="161">
        <v>0</v>
      </c>
      <c r="H34" s="161">
        <v>0</v>
      </c>
      <c r="I34" s="161">
        <v>0</v>
      </c>
      <c r="J34" s="161">
        <v>0</v>
      </c>
      <c r="K34" s="161">
        <v>0</v>
      </c>
      <c r="L34" s="184">
        <v>0</v>
      </c>
      <c r="M34" s="185">
        <v>0</v>
      </c>
    </row>
    <row r="35" spans="1:13" x14ac:dyDescent="0.2">
      <c r="A35" s="272" t="s">
        <v>240</v>
      </c>
      <c r="B35" s="160">
        <v>0</v>
      </c>
      <c r="C35" s="161">
        <v>0</v>
      </c>
      <c r="D35" s="161">
        <v>0</v>
      </c>
      <c r="E35" s="161">
        <v>0</v>
      </c>
      <c r="F35" s="161">
        <v>0</v>
      </c>
      <c r="G35" s="161">
        <v>0</v>
      </c>
      <c r="H35" s="161">
        <v>0</v>
      </c>
      <c r="I35" s="161">
        <v>0</v>
      </c>
      <c r="J35" s="161">
        <v>0</v>
      </c>
      <c r="K35" s="161">
        <v>0</v>
      </c>
      <c r="L35" s="184">
        <v>0</v>
      </c>
      <c r="M35" s="185">
        <v>0</v>
      </c>
    </row>
    <row r="36" spans="1:13" x14ac:dyDescent="0.2">
      <c r="A36" s="274" t="s">
        <v>252</v>
      </c>
      <c r="B36" s="274">
        <f t="shared" ref="B36:M36" si="5">SUM(B32:B35)</f>
        <v>0</v>
      </c>
      <c r="C36" s="274">
        <f t="shared" si="5"/>
        <v>0</v>
      </c>
      <c r="D36" s="274">
        <f t="shared" si="5"/>
        <v>0</v>
      </c>
      <c r="E36" s="274">
        <f t="shared" si="5"/>
        <v>0</v>
      </c>
      <c r="F36" s="274">
        <f t="shared" si="5"/>
        <v>0</v>
      </c>
      <c r="G36" s="274">
        <f t="shared" si="5"/>
        <v>0</v>
      </c>
      <c r="H36" s="274">
        <f t="shared" si="5"/>
        <v>0</v>
      </c>
      <c r="I36" s="274">
        <f t="shared" si="5"/>
        <v>0</v>
      </c>
      <c r="J36" s="274">
        <f t="shared" si="5"/>
        <v>0</v>
      </c>
      <c r="K36" s="274">
        <f t="shared" si="5"/>
        <v>0</v>
      </c>
      <c r="L36" s="274">
        <f t="shared" si="5"/>
        <v>0</v>
      </c>
      <c r="M36" s="274">
        <f t="shared" si="5"/>
        <v>0</v>
      </c>
    </row>
    <row r="37" spans="1:13" x14ac:dyDescent="0.2">
      <c r="A37" s="269" t="s">
        <v>241</v>
      </c>
      <c r="B37" s="270"/>
      <c r="C37" s="270"/>
      <c r="D37" s="270"/>
      <c r="E37" s="270"/>
      <c r="F37" s="270"/>
      <c r="G37" s="270"/>
      <c r="H37" s="270"/>
      <c r="I37" s="270"/>
      <c r="J37" s="270"/>
      <c r="K37" s="270"/>
      <c r="L37" s="275"/>
      <c r="M37" s="276"/>
    </row>
    <row r="38" spans="1:13" x14ac:dyDescent="0.2">
      <c r="A38" s="272" t="s">
        <v>242</v>
      </c>
      <c r="B38" s="160">
        <v>0</v>
      </c>
      <c r="C38" s="161">
        <v>0</v>
      </c>
      <c r="D38" s="161">
        <v>0</v>
      </c>
      <c r="E38" s="161">
        <v>0</v>
      </c>
      <c r="F38" s="161">
        <v>0</v>
      </c>
      <c r="G38" s="161">
        <v>0</v>
      </c>
      <c r="H38" s="161">
        <v>0</v>
      </c>
      <c r="I38" s="161">
        <v>0</v>
      </c>
      <c r="J38" s="161">
        <v>0</v>
      </c>
      <c r="K38" s="161">
        <v>0</v>
      </c>
      <c r="L38" s="184">
        <v>0</v>
      </c>
      <c r="M38" s="185">
        <v>0</v>
      </c>
    </row>
    <row r="39" spans="1:13" x14ac:dyDescent="0.2">
      <c r="A39" s="272" t="s">
        <v>243</v>
      </c>
      <c r="B39" s="160">
        <v>0</v>
      </c>
      <c r="C39" s="161">
        <v>0</v>
      </c>
      <c r="D39" s="161">
        <v>0</v>
      </c>
      <c r="E39" s="161">
        <v>0</v>
      </c>
      <c r="F39" s="161">
        <v>0</v>
      </c>
      <c r="G39" s="161">
        <v>0</v>
      </c>
      <c r="H39" s="161">
        <v>0</v>
      </c>
      <c r="I39" s="161">
        <v>0</v>
      </c>
      <c r="J39" s="161">
        <v>0</v>
      </c>
      <c r="K39" s="161">
        <v>0</v>
      </c>
      <c r="L39" s="184">
        <v>0</v>
      </c>
      <c r="M39" s="185">
        <v>0</v>
      </c>
    </row>
    <row r="40" spans="1:13" x14ac:dyDescent="0.2">
      <c r="A40" s="272" t="s">
        <v>244</v>
      </c>
      <c r="B40" s="160">
        <v>0</v>
      </c>
      <c r="C40" s="161">
        <v>0</v>
      </c>
      <c r="D40" s="161">
        <v>0</v>
      </c>
      <c r="E40" s="161">
        <v>0</v>
      </c>
      <c r="F40" s="161">
        <v>0</v>
      </c>
      <c r="G40" s="161">
        <v>0</v>
      </c>
      <c r="H40" s="161">
        <v>0</v>
      </c>
      <c r="I40" s="161">
        <v>0</v>
      </c>
      <c r="J40" s="161">
        <v>0</v>
      </c>
      <c r="K40" s="161">
        <v>0</v>
      </c>
      <c r="L40" s="184">
        <v>0</v>
      </c>
      <c r="M40" s="185">
        <v>0</v>
      </c>
    </row>
    <row r="41" spans="1:13" x14ac:dyDescent="0.2">
      <c r="A41" s="274" t="s">
        <v>873</v>
      </c>
      <c r="B41" s="274">
        <f t="shared" ref="B41:M41" si="6">SUM(B38:B40)</f>
        <v>0</v>
      </c>
      <c r="C41" s="274">
        <f t="shared" si="6"/>
        <v>0</v>
      </c>
      <c r="D41" s="274">
        <f t="shared" si="6"/>
        <v>0</v>
      </c>
      <c r="E41" s="274">
        <f t="shared" si="6"/>
        <v>0</v>
      </c>
      <c r="F41" s="274">
        <f t="shared" si="6"/>
        <v>0</v>
      </c>
      <c r="G41" s="274">
        <f t="shared" si="6"/>
        <v>0</v>
      </c>
      <c r="H41" s="274">
        <f t="shared" si="6"/>
        <v>0</v>
      </c>
      <c r="I41" s="274">
        <f t="shared" si="6"/>
        <v>0</v>
      </c>
      <c r="J41" s="274">
        <f t="shared" si="6"/>
        <v>0</v>
      </c>
      <c r="K41" s="274">
        <f t="shared" si="6"/>
        <v>0</v>
      </c>
      <c r="L41" s="274">
        <f t="shared" si="6"/>
        <v>0</v>
      </c>
      <c r="M41" s="274">
        <f t="shared" si="6"/>
        <v>0</v>
      </c>
    </row>
    <row r="42" spans="1:13" x14ac:dyDescent="0.2">
      <c r="A42" s="274" t="s">
        <v>29</v>
      </c>
      <c r="B42" s="274">
        <f t="shared" ref="B42:M42" si="7">SUM(B41+B36)</f>
        <v>0</v>
      </c>
      <c r="C42" s="274">
        <f t="shared" si="7"/>
        <v>0</v>
      </c>
      <c r="D42" s="274">
        <f t="shared" si="7"/>
        <v>0</v>
      </c>
      <c r="E42" s="274">
        <f t="shared" si="7"/>
        <v>0</v>
      </c>
      <c r="F42" s="274">
        <f t="shared" si="7"/>
        <v>0</v>
      </c>
      <c r="G42" s="274">
        <f t="shared" si="7"/>
        <v>0</v>
      </c>
      <c r="H42" s="274">
        <f t="shared" si="7"/>
        <v>0</v>
      </c>
      <c r="I42" s="274">
        <f t="shared" si="7"/>
        <v>0</v>
      </c>
      <c r="J42" s="274">
        <f t="shared" si="7"/>
        <v>0</v>
      </c>
      <c r="K42" s="274">
        <f t="shared" si="7"/>
        <v>0</v>
      </c>
      <c r="L42" s="274">
        <f t="shared" si="7"/>
        <v>0</v>
      </c>
      <c r="M42" s="274">
        <f t="shared" si="7"/>
        <v>0</v>
      </c>
    </row>
    <row r="43" spans="1:13" x14ac:dyDescent="0.2">
      <c r="A43" s="277" t="s">
        <v>253</v>
      </c>
      <c r="B43" s="160">
        <v>0</v>
      </c>
      <c r="C43" s="161">
        <v>0</v>
      </c>
      <c r="D43" s="161">
        <v>0</v>
      </c>
      <c r="E43" s="161">
        <v>0</v>
      </c>
      <c r="F43" s="161">
        <v>0</v>
      </c>
      <c r="G43" s="161">
        <v>0</v>
      </c>
      <c r="H43" s="161">
        <v>0</v>
      </c>
      <c r="I43" s="161">
        <v>0</v>
      </c>
      <c r="J43" s="161">
        <v>0</v>
      </c>
      <c r="K43" s="161">
        <v>0</v>
      </c>
      <c r="L43" s="184">
        <v>0</v>
      </c>
      <c r="M43" s="185">
        <v>0</v>
      </c>
    </row>
    <row r="44" spans="1:13" x14ac:dyDescent="0.2">
      <c r="A44" s="274" t="s">
        <v>245</v>
      </c>
      <c r="B44" s="274">
        <f t="shared" ref="B44:M44" si="8">SUM(B29+B42+B43)</f>
        <v>0</v>
      </c>
      <c r="C44" s="274">
        <f t="shared" si="8"/>
        <v>0</v>
      </c>
      <c r="D44" s="274">
        <f t="shared" si="8"/>
        <v>0</v>
      </c>
      <c r="E44" s="274">
        <f t="shared" si="8"/>
        <v>0</v>
      </c>
      <c r="F44" s="274">
        <f t="shared" si="8"/>
        <v>0</v>
      </c>
      <c r="G44" s="274">
        <f t="shared" si="8"/>
        <v>0</v>
      </c>
      <c r="H44" s="274">
        <f t="shared" si="8"/>
        <v>0</v>
      </c>
      <c r="I44" s="274">
        <f t="shared" si="8"/>
        <v>0</v>
      </c>
      <c r="J44" s="274">
        <f t="shared" si="8"/>
        <v>0</v>
      </c>
      <c r="K44" s="274">
        <f t="shared" si="8"/>
        <v>0</v>
      </c>
      <c r="L44" s="274">
        <f t="shared" si="8"/>
        <v>0</v>
      </c>
      <c r="M44" s="274">
        <f t="shared" si="8"/>
        <v>0</v>
      </c>
    </row>
  </sheetData>
  <mergeCells count="4">
    <mergeCell ref="A1:M1"/>
    <mergeCell ref="A2:M2"/>
    <mergeCell ref="A4:M4"/>
    <mergeCell ref="A30:M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N56"/>
  <sheetViews>
    <sheetView workbookViewId="0">
      <selection activeCell="A48" sqref="A48"/>
    </sheetView>
  </sheetViews>
  <sheetFormatPr baseColWidth="10" defaultRowHeight="12.75" x14ac:dyDescent="0.2"/>
  <cols>
    <col min="1" max="1" width="64.42578125" customWidth="1"/>
  </cols>
  <sheetData>
    <row r="1" spans="1:14" ht="15.75" x14ac:dyDescent="0.25">
      <c r="A1" s="708" t="str">
        <f>"Empresa "&amp; Datos_Generales!D3</f>
        <v xml:space="preserve">Empresa </v>
      </c>
      <c r="B1" s="708"/>
      <c r="C1" s="708"/>
      <c r="D1" s="708"/>
      <c r="E1" s="708"/>
      <c r="F1" s="708"/>
      <c r="G1" s="708"/>
      <c r="H1" s="708"/>
      <c r="I1" s="708"/>
      <c r="J1" s="708"/>
      <c r="K1" s="708"/>
      <c r="L1" s="708"/>
      <c r="M1" s="708"/>
      <c r="N1" s="708"/>
    </row>
    <row r="2" spans="1:14" ht="15.75" x14ac:dyDescent="0.2">
      <c r="A2" s="709" t="str">
        <f>"Cuadro 03: Consumo de Energía Eléctrica (kWh) , desagregada categoria terifaria, " &amp; Datos_Generales!D4 &amp;" (kWh)"</f>
        <v>Cuadro 03: Consumo de Energía Eléctrica (kWh) , desagregada categoria terifaria,  (kWh)</v>
      </c>
      <c r="B2" s="709"/>
      <c r="C2" s="709"/>
      <c r="D2" s="709"/>
      <c r="E2" s="709"/>
      <c r="F2" s="709"/>
      <c r="G2" s="709"/>
      <c r="H2" s="709"/>
      <c r="I2" s="709"/>
      <c r="J2" s="709"/>
      <c r="K2" s="709"/>
      <c r="L2" s="709"/>
      <c r="M2" s="709"/>
      <c r="N2" s="709"/>
    </row>
    <row r="3" spans="1:14" x14ac:dyDescent="0.2">
      <c r="A3" s="335" t="s">
        <v>12</v>
      </c>
      <c r="B3" s="335" t="s">
        <v>46</v>
      </c>
      <c r="C3" s="335" t="s">
        <v>221</v>
      </c>
      <c r="D3" s="335" t="s">
        <v>222</v>
      </c>
      <c r="E3" s="335" t="s">
        <v>223</v>
      </c>
      <c r="F3" s="335" t="s">
        <v>224</v>
      </c>
      <c r="G3" s="335" t="s">
        <v>225</v>
      </c>
      <c r="H3" s="335" t="s">
        <v>226</v>
      </c>
      <c r="I3" s="335" t="s">
        <v>227</v>
      </c>
      <c r="J3" s="335" t="s">
        <v>228</v>
      </c>
      <c r="K3" s="335" t="s">
        <v>229</v>
      </c>
      <c r="L3" s="335" t="s">
        <v>230</v>
      </c>
      <c r="M3" s="335" t="s">
        <v>231</v>
      </c>
      <c r="N3" s="335" t="s">
        <v>19</v>
      </c>
    </row>
    <row r="4" spans="1:14" x14ac:dyDescent="0.2">
      <c r="A4" s="710" t="s">
        <v>21</v>
      </c>
      <c r="B4" s="711"/>
      <c r="C4" s="711"/>
      <c r="D4" s="711"/>
      <c r="E4" s="711"/>
      <c r="F4" s="711"/>
      <c r="G4" s="711"/>
      <c r="H4" s="711"/>
      <c r="I4" s="711"/>
      <c r="J4" s="711"/>
      <c r="K4" s="711"/>
      <c r="L4" s="711"/>
      <c r="M4" s="711"/>
      <c r="N4" s="712"/>
    </row>
    <row r="5" spans="1:14" x14ac:dyDescent="0.2">
      <c r="A5" s="278" t="s">
        <v>947</v>
      </c>
      <c r="B5" s="279"/>
      <c r="C5" s="279"/>
      <c r="D5" s="279"/>
      <c r="E5" s="279"/>
      <c r="F5" s="279"/>
      <c r="G5" s="279"/>
      <c r="H5" s="279"/>
      <c r="I5" s="279"/>
      <c r="J5" s="279"/>
      <c r="K5" s="279"/>
      <c r="L5" s="279"/>
      <c r="M5" s="279"/>
      <c r="N5" s="280"/>
    </row>
    <row r="6" spans="1:14" x14ac:dyDescent="0.2">
      <c r="A6" s="281" t="s">
        <v>232</v>
      </c>
      <c r="B6" s="279"/>
      <c r="C6" s="279"/>
      <c r="D6" s="279"/>
      <c r="E6" s="279"/>
      <c r="F6" s="279"/>
      <c r="G6" s="279"/>
      <c r="H6" s="279"/>
      <c r="I6" s="279"/>
      <c r="J6" s="279"/>
      <c r="K6" s="279"/>
      <c r="L6" s="279"/>
      <c r="M6" s="279"/>
      <c r="N6" s="280"/>
    </row>
    <row r="7" spans="1:14" x14ac:dyDescent="0.2">
      <c r="A7" s="282" t="s">
        <v>233</v>
      </c>
      <c r="B7" s="283">
        <v>0</v>
      </c>
      <c r="C7" s="284">
        <v>0</v>
      </c>
      <c r="D7" s="284">
        <v>0</v>
      </c>
      <c r="E7" s="284">
        <v>0</v>
      </c>
      <c r="F7" s="284">
        <v>0</v>
      </c>
      <c r="G7" s="284">
        <v>0</v>
      </c>
      <c r="H7" s="284">
        <v>0</v>
      </c>
      <c r="I7" s="284">
        <v>0</v>
      </c>
      <c r="J7" s="284">
        <v>0</v>
      </c>
      <c r="K7" s="284">
        <v>0</v>
      </c>
      <c r="L7" s="284">
        <v>0</v>
      </c>
      <c r="M7" s="285">
        <v>0</v>
      </c>
      <c r="N7" s="286">
        <f t="shared" ref="N7:N17" si="0">SUM(B7:M7)</f>
        <v>0</v>
      </c>
    </row>
    <row r="8" spans="1:14" x14ac:dyDescent="0.2">
      <c r="A8" s="287" t="s">
        <v>948</v>
      </c>
      <c r="B8" s="283">
        <v>0</v>
      </c>
      <c r="C8" s="284">
        <v>0</v>
      </c>
      <c r="D8" s="284">
        <v>0</v>
      </c>
      <c r="E8" s="284">
        <v>0</v>
      </c>
      <c r="F8" s="284">
        <v>0</v>
      </c>
      <c r="G8" s="284">
        <v>0</v>
      </c>
      <c r="H8" s="284">
        <v>0</v>
      </c>
      <c r="I8" s="284">
        <v>0</v>
      </c>
      <c r="J8" s="284">
        <v>0</v>
      </c>
      <c r="K8" s="284">
        <v>0</v>
      </c>
      <c r="L8" s="284">
        <v>0</v>
      </c>
      <c r="M8" s="285">
        <v>0</v>
      </c>
      <c r="N8" s="286">
        <f t="shared" si="0"/>
        <v>0</v>
      </c>
    </row>
    <row r="9" spans="1:14" x14ac:dyDescent="0.2">
      <c r="A9" s="288" t="s">
        <v>949</v>
      </c>
      <c r="B9" s="289">
        <v>0</v>
      </c>
      <c r="C9" s="290">
        <v>0</v>
      </c>
      <c r="D9" s="290">
        <v>0</v>
      </c>
      <c r="E9" s="290">
        <v>0</v>
      </c>
      <c r="F9" s="290">
        <v>0</v>
      </c>
      <c r="G9" s="290">
        <v>0</v>
      </c>
      <c r="H9" s="290">
        <v>0</v>
      </c>
      <c r="I9" s="290">
        <v>0</v>
      </c>
      <c r="J9" s="290">
        <v>0</v>
      </c>
      <c r="K9" s="290">
        <v>0</v>
      </c>
      <c r="L9" s="290">
        <v>0</v>
      </c>
      <c r="M9" s="291">
        <v>0</v>
      </c>
      <c r="N9" s="292">
        <f t="shared" si="0"/>
        <v>0</v>
      </c>
    </row>
    <row r="10" spans="1:14" x14ac:dyDescent="0.2">
      <c r="A10" s="288" t="s">
        <v>950</v>
      </c>
      <c r="B10" s="289">
        <v>0</v>
      </c>
      <c r="C10" s="290">
        <v>0</v>
      </c>
      <c r="D10" s="290">
        <v>0</v>
      </c>
      <c r="E10" s="290">
        <v>0</v>
      </c>
      <c r="F10" s="290">
        <v>0</v>
      </c>
      <c r="G10" s="290">
        <v>0</v>
      </c>
      <c r="H10" s="290">
        <v>0</v>
      </c>
      <c r="I10" s="290">
        <v>0</v>
      </c>
      <c r="J10" s="290">
        <v>0</v>
      </c>
      <c r="K10" s="290">
        <v>0</v>
      </c>
      <c r="L10" s="290">
        <v>0</v>
      </c>
      <c r="M10" s="291">
        <v>0</v>
      </c>
      <c r="N10" s="292">
        <f t="shared" si="0"/>
        <v>0</v>
      </c>
    </row>
    <row r="11" spans="1:14" x14ac:dyDescent="0.2">
      <c r="A11" s="288" t="s">
        <v>951</v>
      </c>
      <c r="B11" s="289">
        <v>0</v>
      </c>
      <c r="C11" s="290">
        <v>0</v>
      </c>
      <c r="D11" s="290">
        <v>0</v>
      </c>
      <c r="E11" s="290">
        <v>0</v>
      </c>
      <c r="F11" s="290">
        <v>0</v>
      </c>
      <c r="G11" s="290">
        <v>0</v>
      </c>
      <c r="H11" s="290">
        <v>0</v>
      </c>
      <c r="I11" s="290">
        <v>0</v>
      </c>
      <c r="J11" s="290">
        <v>0</v>
      </c>
      <c r="K11" s="290">
        <v>0</v>
      </c>
      <c r="L11" s="290">
        <v>0</v>
      </c>
      <c r="M11" s="291">
        <v>0</v>
      </c>
      <c r="N11" s="292">
        <f t="shared" si="0"/>
        <v>0</v>
      </c>
    </row>
    <row r="12" spans="1:14" x14ac:dyDescent="0.2">
      <c r="A12" s="288" t="s">
        <v>952</v>
      </c>
      <c r="B12" s="289">
        <v>0</v>
      </c>
      <c r="C12" s="290">
        <v>0</v>
      </c>
      <c r="D12" s="290">
        <v>0</v>
      </c>
      <c r="E12" s="290">
        <v>0</v>
      </c>
      <c r="F12" s="290">
        <v>0</v>
      </c>
      <c r="G12" s="290">
        <v>0</v>
      </c>
      <c r="H12" s="290">
        <v>0</v>
      </c>
      <c r="I12" s="290">
        <v>0</v>
      </c>
      <c r="J12" s="290">
        <v>0</v>
      </c>
      <c r="K12" s="290">
        <v>0</v>
      </c>
      <c r="L12" s="290">
        <v>0</v>
      </c>
      <c r="M12" s="291">
        <v>0</v>
      </c>
      <c r="N12" s="292">
        <f t="shared" si="0"/>
        <v>0</v>
      </c>
    </row>
    <row r="13" spans="1:14" x14ac:dyDescent="0.2">
      <c r="A13" s="293" t="s">
        <v>246</v>
      </c>
      <c r="B13" s="294">
        <f t="shared" ref="B13:M13" si="1">SUM(B7:B12)</f>
        <v>0</v>
      </c>
      <c r="C13" s="294">
        <f t="shared" si="1"/>
        <v>0</v>
      </c>
      <c r="D13" s="294">
        <f t="shared" si="1"/>
        <v>0</v>
      </c>
      <c r="E13" s="294">
        <f t="shared" si="1"/>
        <v>0</v>
      </c>
      <c r="F13" s="294">
        <f t="shared" si="1"/>
        <v>0</v>
      </c>
      <c r="G13" s="294">
        <f t="shared" si="1"/>
        <v>0</v>
      </c>
      <c r="H13" s="294">
        <f t="shared" si="1"/>
        <v>0</v>
      </c>
      <c r="I13" s="294">
        <f t="shared" si="1"/>
        <v>0</v>
      </c>
      <c r="J13" s="294">
        <f t="shared" si="1"/>
        <v>0</v>
      </c>
      <c r="K13" s="294">
        <f t="shared" si="1"/>
        <v>0</v>
      </c>
      <c r="L13" s="294">
        <f t="shared" si="1"/>
        <v>0</v>
      </c>
      <c r="M13" s="294">
        <f t="shared" si="1"/>
        <v>0</v>
      </c>
      <c r="N13" s="294">
        <f t="shared" si="0"/>
        <v>0</v>
      </c>
    </row>
    <row r="14" spans="1:14" x14ac:dyDescent="0.2">
      <c r="A14" s="288" t="s">
        <v>13</v>
      </c>
      <c r="B14" s="289">
        <v>0</v>
      </c>
      <c r="C14" s="289">
        <v>0</v>
      </c>
      <c r="D14" s="289">
        <v>0</v>
      </c>
      <c r="E14" s="289">
        <v>0</v>
      </c>
      <c r="F14" s="289">
        <v>0</v>
      </c>
      <c r="G14" s="289">
        <v>0</v>
      </c>
      <c r="H14" s="289">
        <v>0</v>
      </c>
      <c r="I14" s="289">
        <v>0</v>
      </c>
      <c r="J14" s="289">
        <v>0</v>
      </c>
      <c r="K14" s="289">
        <v>0</v>
      </c>
      <c r="L14" s="289">
        <v>0</v>
      </c>
      <c r="M14" s="289">
        <v>0</v>
      </c>
      <c r="N14" s="292">
        <f t="shared" si="0"/>
        <v>0</v>
      </c>
    </row>
    <row r="15" spans="1:14" x14ac:dyDescent="0.2">
      <c r="A15" s="295" t="s">
        <v>14</v>
      </c>
      <c r="B15" s="289">
        <v>0</v>
      </c>
      <c r="C15" s="289">
        <v>0</v>
      </c>
      <c r="D15" s="289">
        <v>0</v>
      </c>
      <c r="E15" s="289">
        <v>0</v>
      </c>
      <c r="F15" s="289">
        <v>0</v>
      </c>
      <c r="G15" s="289">
        <v>0</v>
      </c>
      <c r="H15" s="289">
        <v>0</v>
      </c>
      <c r="I15" s="289">
        <v>0</v>
      </c>
      <c r="J15" s="289">
        <v>0</v>
      </c>
      <c r="K15" s="289">
        <v>0</v>
      </c>
      <c r="L15" s="289">
        <v>0</v>
      </c>
      <c r="M15" s="289">
        <v>0</v>
      </c>
      <c r="N15" s="292">
        <f t="shared" si="0"/>
        <v>0</v>
      </c>
    </row>
    <row r="16" spans="1:14" x14ac:dyDescent="0.2">
      <c r="A16" s="295" t="s">
        <v>22</v>
      </c>
      <c r="B16" s="289">
        <v>0</v>
      </c>
      <c r="C16" s="289">
        <v>0</v>
      </c>
      <c r="D16" s="289">
        <v>0</v>
      </c>
      <c r="E16" s="289">
        <v>0</v>
      </c>
      <c r="F16" s="289">
        <v>0</v>
      </c>
      <c r="G16" s="289">
        <v>0</v>
      </c>
      <c r="H16" s="289">
        <v>0</v>
      </c>
      <c r="I16" s="289">
        <v>0</v>
      </c>
      <c r="J16" s="289">
        <v>0</v>
      </c>
      <c r="K16" s="289">
        <v>0</v>
      </c>
      <c r="L16" s="289">
        <v>0</v>
      </c>
      <c r="M16" s="289">
        <v>0</v>
      </c>
      <c r="N16" s="292">
        <f t="shared" si="0"/>
        <v>0</v>
      </c>
    </row>
    <row r="17" spans="1:14" x14ac:dyDescent="0.2">
      <c r="A17" s="293" t="s">
        <v>247</v>
      </c>
      <c r="B17" s="294">
        <f t="shared" ref="B17:M17" si="2">SUM(B13:B16)</f>
        <v>0</v>
      </c>
      <c r="C17" s="294">
        <f t="shared" si="2"/>
        <v>0</v>
      </c>
      <c r="D17" s="294">
        <f t="shared" si="2"/>
        <v>0</v>
      </c>
      <c r="E17" s="294">
        <f t="shared" si="2"/>
        <v>0</v>
      </c>
      <c r="F17" s="294">
        <f t="shared" si="2"/>
        <v>0</v>
      </c>
      <c r="G17" s="294">
        <f t="shared" si="2"/>
        <v>0</v>
      </c>
      <c r="H17" s="294">
        <f t="shared" si="2"/>
        <v>0</v>
      </c>
      <c r="I17" s="294">
        <f t="shared" si="2"/>
        <v>0</v>
      </c>
      <c r="J17" s="294">
        <f t="shared" si="2"/>
        <v>0</v>
      </c>
      <c r="K17" s="294">
        <f t="shared" si="2"/>
        <v>0</v>
      </c>
      <c r="L17" s="294">
        <f t="shared" si="2"/>
        <v>0</v>
      </c>
      <c r="M17" s="294">
        <f t="shared" si="2"/>
        <v>0</v>
      </c>
      <c r="N17" s="294">
        <f t="shared" si="0"/>
        <v>0</v>
      </c>
    </row>
    <row r="18" spans="1:14" x14ac:dyDescent="0.2">
      <c r="A18" s="293" t="s">
        <v>953</v>
      </c>
      <c r="B18" s="296"/>
      <c r="C18" s="296"/>
      <c r="D18" s="296"/>
      <c r="E18" s="296"/>
      <c r="F18" s="296"/>
      <c r="G18" s="296"/>
      <c r="H18" s="296"/>
      <c r="I18" s="296"/>
      <c r="J18" s="296"/>
      <c r="K18" s="296"/>
      <c r="L18" s="296"/>
      <c r="M18" s="296"/>
      <c r="N18" s="297"/>
    </row>
    <row r="19" spans="1:14" x14ac:dyDescent="0.2">
      <c r="A19" s="295" t="s">
        <v>15</v>
      </c>
      <c r="B19" s="298">
        <v>0</v>
      </c>
      <c r="C19" s="299">
        <v>0</v>
      </c>
      <c r="D19" s="299">
        <v>0</v>
      </c>
      <c r="E19" s="299">
        <v>0</v>
      </c>
      <c r="F19" s="299">
        <v>0</v>
      </c>
      <c r="G19" s="299">
        <v>0</v>
      </c>
      <c r="H19" s="299">
        <v>0</v>
      </c>
      <c r="I19" s="299">
        <v>0</v>
      </c>
      <c r="J19" s="299">
        <v>0</v>
      </c>
      <c r="K19" s="299">
        <v>0</v>
      </c>
      <c r="L19" s="299">
        <v>0</v>
      </c>
      <c r="M19" s="300">
        <v>0</v>
      </c>
      <c r="N19" s="301">
        <f t="shared" ref="N19:N26" si="3">SUM(B19:M19)</f>
        <v>0</v>
      </c>
    </row>
    <row r="20" spans="1:14" x14ac:dyDescent="0.2">
      <c r="A20" s="302" t="s">
        <v>16</v>
      </c>
      <c r="B20" s="303">
        <v>0</v>
      </c>
      <c r="C20" s="304">
        <v>0</v>
      </c>
      <c r="D20" s="304">
        <v>0</v>
      </c>
      <c r="E20" s="304">
        <v>0</v>
      </c>
      <c r="F20" s="304">
        <v>0</v>
      </c>
      <c r="G20" s="304">
        <v>0</v>
      </c>
      <c r="H20" s="304">
        <v>0</v>
      </c>
      <c r="I20" s="304">
        <v>0</v>
      </c>
      <c r="J20" s="304">
        <v>0</v>
      </c>
      <c r="K20" s="304">
        <v>0</v>
      </c>
      <c r="L20" s="304">
        <v>0</v>
      </c>
      <c r="M20" s="305">
        <v>0</v>
      </c>
      <c r="N20" s="306">
        <f t="shared" si="3"/>
        <v>0</v>
      </c>
    </row>
    <row r="21" spans="1:14" x14ac:dyDescent="0.2">
      <c r="A21" s="288" t="s">
        <v>17</v>
      </c>
      <c r="B21" s="307">
        <f t="shared" ref="B21:M21" si="4">SUM(B22:B24)</f>
        <v>0</v>
      </c>
      <c r="C21" s="307">
        <f t="shared" si="4"/>
        <v>0</v>
      </c>
      <c r="D21" s="307">
        <f t="shared" si="4"/>
        <v>0</v>
      </c>
      <c r="E21" s="307">
        <f t="shared" si="4"/>
        <v>0</v>
      </c>
      <c r="F21" s="307">
        <f t="shared" si="4"/>
        <v>0</v>
      </c>
      <c r="G21" s="307">
        <f t="shared" si="4"/>
        <v>0</v>
      </c>
      <c r="H21" s="307">
        <f t="shared" si="4"/>
        <v>0</v>
      </c>
      <c r="I21" s="307">
        <f t="shared" si="4"/>
        <v>0</v>
      </c>
      <c r="J21" s="307">
        <f t="shared" si="4"/>
        <v>0</v>
      </c>
      <c r="K21" s="307">
        <f t="shared" si="4"/>
        <v>0</v>
      </c>
      <c r="L21" s="307">
        <f t="shared" si="4"/>
        <v>0</v>
      </c>
      <c r="M21" s="307">
        <f t="shared" si="4"/>
        <v>0</v>
      </c>
      <c r="N21" s="301">
        <f t="shared" si="3"/>
        <v>0</v>
      </c>
    </row>
    <row r="22" spans="1:14" x14ac:dyDescent="0.2">
      <c r="A22" s="308" t="s">
        <v>840</v>
      </c>
      <c r="B22" s="309">
        <v>0</v>
      </c>
      <c r="C22" s="310">
        <v>0</v>
      </c>
      <c r="D22" s="310">
        <v>0</v>
      </c>
      <c r="E22" s="310">
        <v>0</v>
      </c>
      <c r="F22" s="310">
        <v>0</v>
      </c>
      <c r="G22" s="310">
        <v>0</v>
      </c>
      <c r="H22" s="310">
        <v>0</v>
      </c>
      <c r="I22" s="310">
        <v>0</v>
      </c>
      <c r="J22" s="310">
        <v>0</v>
      </c>
      <c r="K22" s="310">
        <v>0</v>
      </c>
      <c r="L22" s="310">
        <v>0</v>
      </c>
      <c r="M22" s="311">
        <v>0</v>
      </c>
      <c r="N22" s="312">
        <f t="shared" si="3"/>
        <v>0</v>
      </c>
    </row>
    <row r="23" spans="1:14" x14ac:dyDescent="0.2">
      <c r="A23" s="295" t="s">
        <v>839</v>
      </c>
      <c r="B23" s="313">
        <v>0</v>
      </c>
      <c r="C23" s="314">
        <v>0</v>
      </c>
      <c r="D23" s="314">
        <v>0</v>
      </c>
      <c r="E23" s="314">
        <v>0</v>
      </c>
      <c r="F23" s="314">
        <v>0</v>
      </c>
      <c r="G23" s="314">
        <v>0</v>
      </c>
      <c r="H23" s="314">
        <v>0</v>
      </c>
      <c r="I23" s="314">
        <v>0</v>
      </c>
      <c r="J23" s="314">
        <v>0</v>
      </c>
      <c r="K23" s="314">
        <v>0</v>
      </c>
      <c r="L23" s="314">
        <v>0</v>
      </c>
      <c r="M23" s="315">
        <v>0</v>
      </c>
      <c r="N23" s="301">
        <f t="shared" si="3"/>
        <v>0</v>
      </c>
    </row>
    <row r="24" spans="1:14" x14ac:dyDescent="0.2">
      <c r="A24" s="295" t="s">
        <v>838</v>
      </c>
      <c r="B24" s="313">
        <v>0</v>
      </c>
      <c r="C24" s="314">
        <v>0</v>
      </c>
      <c r="D24" s="314">
        <v>0</v>
      </c>
      <c r="E24" s="314">
        <v>0</v>
      </c>
      <c r="F24" s="314">
        <v>0</v>
      </c>
      <c r="G24" s="314">
        <v>0</v>
      </c>
      <c r="H24" s="314">
        <v>0</v>
      </c>
      <c r="I24" s="314">
        <v>0</v>
      </c>
      <c r="J24" s="314">
        <v>0</v>
      </c>
      <c r="K24" s="314">
        <v>0</v>
      </c>
      <c r="L24" s="314">
        <v>0</v>
      </c>
      <c r="M24" s="315">
        <v>0</v>
      </c>
      <c r="N24" s="301">
        <f t="shared" si="3"/>
        <v>0</v>
      </c>
    </row>
    <row r="25" spans="1:14" x14ac:dyDescent="0.2">
      <c r="A25" s="295" t="s">
        <v>20</v>
      </c>
      <c r="B25" s="316">
        <v>0</v>
      </c>
      <c r="C25" s="317">
        <v>0</v>
      </c>
      <c r="D25" s="317">
        <v>0</v>
      </c>
      <c r="E25" s="317">
        <v>0</v>
      </c>
      <c r="F25" s="317">
        <v>0</v>
      </c>
      <c r="G25" s="317">
        <v>0</v>
      </c>
      <c r="H25" s="317">
        <v>0</v>
      </c>
      <c r="I25" s="317">
        <v>0</v>
      </c>
      <c r="J25" s="317">
        <v>0</v>
      </c>
      <c r="K25" s="317">
        <v>0</v>
      </c>
      <c r="L25" s="317">
        <v>0</v>
      </c>
      <c r="M25" s="318">
        <v>0</v>
      </c>
      <c r="N25" s="301">
        <f t="shared" si="3"/>
        <v>0</v>
      </c>
    </row>
    <row r="26" spans="1:14" x14ac:dyDescent="0.2">
      <c r="A26" s="293" t="s">
        <v>248</v>
      </c>
      <c r="B26" s="294">
        <f t="shared" ref="B26:M26" si="5">SUM(B25,B19:B21)</f>
        <v>0</v>
      </c>
      <c r="C26" s="294">
        <f t="shared" si="5"/>
        <v>0</v>
      </c>
      <c r="D26" s="294">
        <f t="shared" si="5"/>
        <v>0</v>
      </c>
      <c r="E26" s="294">
        <f t="shared" si="5"/>
        <v>0</v>
      </c>
      <c r="F26" s="294">
        <f t="shared" si="5"/>
        <v>0</v>
      </c>
      <c r="G26" s="294">
        <f t="shared" si="5"/>
        <v>0</v>
      </c>
      <c r="H26" s="294">
        <f t="shared" si="5"/>
        <v>0</v>
      </c>
      <c r="I26" s="294">
        <f t="shared" si="5"/>
        <v>0</v>
      </c>
      <c r="J26" s="294">
        <f t="shared" si="5"/>
        <v>0</v>
      </c>
      <c r="K26" s="294">
        <f t="shared" si="5"/>
        <v>0</v>
      </c>
      <c r="L26" s="294">
        <f t="shared" si="5"/>
        <v>0</v>
      </c>
      <c r="M26" s="294">
        <f t="shared" si="5"/>
        <v>0</v>
      </c>
      <c r="N26" s="319">
        <f t="shared" si="3"/>
        <v>0</v>
      </c>
    </row>
    <row r="27" spans="1:14" x14ac:dyDescent="0.2">
      <c r="A27" s="320" t="s">
        <v>249</v>
      </c>
      <c r="B27" s="296"/>
      <c r="C27" s="296"/>
      <c r="D27" s="296"/>
      <c r="E27" s="296"/>
      <c r="F27" s="296"/>
      <c r="G27" s="296"/>
      <c r="H27" s="296"/>
      <c r="I27" s="296"/>
      <c r="J27" s="296"/>
      <c r="K27" s="296"/>
      <c r="L27" s="296"/>
      <c r="M27" s="296"/>
      <c r="N27" s="297"/>
    </row>
    <row r="28" spans="1:14" x14ac:dyDescent="0.2">
      <c r="A28" s="288" t="s">
        <v>23</v>
      </c>
      <c r="B28" s="307">
        <f t="shared" ref="B28:M28" si="6">SUM(B29:B31)</f>
        <v>0</v>
      </c>
      <c r="C28" s="307">
        <f t="shared" si="6"/>
        <v>0</v>
      </c>
      <c r="D28" s="307">
        <f t="shared" si="6"/>
        <v>0</v>
      </c>
      <c r="E28" s="307">
        <f t="shared" si="6"/>
        <v>0</v>
      </c>
      <c r="F28" s="307">
        <f t="shared" si="6"/>
        <v>0</v>
      </c>
      <c r="G28" s="307">
        <f t="shared" si="6"/>
        <v>0</v>
      </c>
      <c r="H28" s="307">
        <f t="shared" si="6"/>
        <v>0</v>
      </c>
      <c r="I28" s="307">
        <f t="shared" si="6"/>
        <v>0</v>
      </c>
      <c r="J28" s="307">
        <f t="shared" si="6"/>
        <v>0</v>
      </c>
      <c r="K28" s="307">
        <f t="shared" si="6"/>
        <v>0</v>
      </c>
      <c r="L28" s="307">
        <f t="shared" si="6"/>
        <v>0</v>
      </c>
      <c r="M28" s="307">
        <f t="shared" si="6"/>
        <v>0</v>
      </c>
      <c r="N28" s="301">
        <f t="shared" ref="N28:N34" si="7">SUM(B28:M28)</f>
        <v>0</v>
      </c>
    </row>
    <row r="29" spans="1:14" x14ac:dyDescent="0.2">
      <c r="A29" s="295" t="s">
        <v>837</v>
      </c>
      <c r="B29" s="289">
        <v>0</v>
      </c>
      <c r="C29" s="290">
        <v>0</v>
      </c>
      <c r="D29" s="290">
        <v>0</v>
      </c>
      <c r="E29" s="290">
        <v>0</v>
      </c>
      <c r="F29" s="290">
        <v>0</v>
      </c>
      <c r="G29" s="290">
        <v>0</v>
      </c>
      <c r="H29" s="290">
        <v>0</v>
      </c>
      <c r="I29" s="290">
        <v>0</v>
      </c>
      <c r="J29" s="290">
        <v>0</v>
      </c>
      <c r="K29" s="290">
        <v>0</v>
      </c>
      <c r="L29" s="290">
        <v>0</v>
      </c>
      <c r="M29" s="291">
        <v>0</v>
      </c>
      <c r="N29" s="292">
        <f t="shared" si="7"/>
        <v>0</v>
      </c>
    </row>
    <row r="30" spans="1:14" x14ac:dyDescent="0.2">
      <c r="A30" s="295" t="s">
        <v>836</v>
      </c>
      <c r="B30" s="289">
        <v>0</v>
      </c>
      <c r="C30" s="290">
        <v>0</v>
      </c>
      <c r="D30" s="290">
        <v>0</v>
      </c>
      <c r="E30" s="290">
        <v>0</v>
      </c>
      <c r="F30" s="290">
        <v>0</v>
      </c>
      <c r="G30" s="290">
        <v>0</v>
      </c>
      <c r="H30" s="290">
        <v>0</v>
      </c>
      <c r="I30" s="290">
        <v>0</v>
      </c>
      <c r="J30" s="290">
        <v>0</v>
      </c>
      <c r="K30" s="290">
        <v>0</v>
      </c>
      <c r="L30" s="290">
        <v>0</v>
      </c>
      <c r="M30" s="291">
        <v>0</v>
      </c>
      <c r="N30" s="292">
        <f t="shared" si="7"/>
        <v>0</v>
      </c>
    </row>
    <row r="31" spans="1:14" x14ac:dyDescent="0.2">
      <c r="A31" s="295" t="s">
        <v>835</v>
      </c>
      <c r="B31" s="289">
        <v>0</v>
      </c>
      <c r="C31" s="290">
        <v>0</v>
      </c>
      <c r="D31" s="290">
        <v>0</v>
      </c>
      <c r="E31" s="290">
        <v>0</v>
      </c>
      <c r="F31" s="290">
        <v>0</v>
      </c>
      <c r="G31" s="290">
        <v>0</v>
      </c>
      <c r="H31" s="290">
        <v>0</v>
      </c>
      <c r="I31" s="290">
        <v>0</v>
      </c>
      <c r="J31" s="290">
        <v>0</v>
      </c>
      <c r="K31" s="290">
        <v>0</v>
      </c>
      <c r="L31" s="290">
        <v>0</v>
      </c>
      <c r="M31" s="291">
        <v>0</v>
      </c>
      <c r="N31" s="292">
        <f t="shared" si="7"/>
        <v>0</v>
      </c>
    </row>
    <row r="32" spans="1:14" x14ac:dyDescent="0.2">
      <c r="A32" s="295" t="s">
        <v>24</v>
      </c>
      <c r="B32" s="289">
        <v>0</v>
      </c>
      <c r="C32" s="290">
        <v>0</v>
      </c>
      <c r="D32" s="290">
        <v>0</v>
      </c>
      <c r="E32" s="290">
        <v>0</v>
      </c>
      <c r="F32" s="290">
        <v>0</v>
      </c>
      <c r="G32" s="290">
        <v>0</v>
      </c>
      <c r="H32" s="290">
        <v>0</v>
      </c>
      <c r="I32" s="290">
        <v>0</v>
      </c>
      <c r="J32" s="290">
        <v>0</v>
      </c>
      <c r="K32" s="290">
        <v>0</v>
      </c>
      <c r="L32" s="290">
        <v>0</v>
      </c>
      <c r="M32" s="291">
        <v>0</v>
      </c>
      <c r="N32" s="292">
        <f t="shared" si="7"/>
        <v>0</v>
      </c>
    </row>
    <row r="33" spans="1:14" x14ac:dyDescent="0.2">
      <c r="A33" s="295" t="s">
        <v>18</v>
      </c>
      <c r="B33" s="289">
        <v>0</v>
      </c>
      <c r="C33" s="290">
        <v>0</v>
      </c>
      <c r="D33" s="290">
        <v>0</v>
      </c>
      <c r="E33" s="290">
        <v>0</v>
      </c>
      <c r="F33" s="290">
        <v>0</v>
      </c>
      <c r="G33" s="290">
        <v>0</v>
      </c>
      <c r="H33" s="290">
        <v>0</v>
      </c>
      <c r="I33" s="290">
        <v>0</v>
      </c>
      <c r="J33" s="290">
        <v>0</v>
      </c>
      <c r="K33" s="290">
        <v>0</v>
      </c>
      <c r="L33" s="290">
        <v>0</v>
      </c>
      <c r="M33" s="291">
        <v>0</v>
      </c>
      <c r="N33" s="292">
        <f t="shared" si="7"/>
        <v>0</v>
      </c>
    </row>
    <row r="34" spans="1:14" x14ac:dyDescent="0.2">
      <c r="A34" s="293" t="s">
        <v>250</v>
      </c>
      <c r="B34" s="294">
        <f t="shared" ref="B34:M34" si="8">SUM(B32:B33,B28)</f>
        <v>0</v>
      </c>
      <c r="C34" s="294">
        <f t="shared" si="8"/>
        <v>0</v>
      </c>
      <c r="D34" s="294">
        <f t="shared" si="8"/>
        <v>0</v>
      </c>
      <c r="E34" s="294">
        <f t="shared" si="8"/>
        <v>0</v>
      </c>
      <c r="F34" s="294">
        <f t="shared" si="8"/>
        <v>0</v>
      </c>
      <c r="G34" s="294">
        <f t="shared" si="8"/>
        <v>0</v>
      </c>
      <c r="H34" s="294">
        <f t="shared" si="8"/>
        <v>0</v>
      </c>
      <c r="I34" s="294">
        <f t="shared" si="8"/>
        <v>0</v>
      </c>
      <c r="J34" s="294">
        <f t="shared" si="8"/>
        <v>0</v>
      </c>
      <c r="K34" s="294">
        <f t="shared" si="8"/>
        <v>0</v>
      </c>
      <c r="L34" s="294">
        <f t="shared" si="8"/>
        <v>0</v>
      </c>
      <c r="M34" s="294">
        <f t="shared" si="8"/>
        <v>0</v>
      </c>
      <c r="N34" s="294">
        <f t="shared" si="7"/>
        <v>0</v>
      </c>
    </row>
    <row r="35" spans="1:14" x14ac:dyDescent="0.2">
      <c r="A35" s="293" t="s">
        <v>251</v>
      </c>
      <c r="B35" s="294">
        <f t="shared" ref="B35:N35" si="9">+B17+B26+B34</f>
        <v>0</v>
      </c>
      <c r="C35" s="294">
        <f t="shared" si="9"/>
        <v>0</v>
      </c>
      <c r="D35" s="294">
        <f t="shared" si="9"/>
        <v>0</v>
      </c>
      <c r="E35" s="294">
        <f t="shared" si="9"/>
        <v>0</v>
      </c>
      <c r="F35" s="294">
        <f t="shared" si="9"/>
        <v>0</v>
      </c>
      <c r="G35" s="294">
        <f t="shared" si="9"/>
        <v>0</v>
      </c>
      <c r="H35" s="294">
        <f t="shared" si="9"/>
        <v>0</v>
      </c>
      <c r="I35" s="294">
        <f t="shared" si="9"/>
        <v>0</v>
      </c>
      <c r="J35" s="294">
        <f t="shared" si="9"/>
        <v>0</v>
      </c>
      <c r="K35" s="294">
        <f t="shared" si="9"/>
        <v>0</v>
      </c>
      <c r="L35" s="294">
        <f t="shared" si="9"/>
        <v>0</v>
      </c>
      <c r="M35" s="294">
        <f t="shared" si="9"/>
        <v>0</v>
      </c>
      <c r="N35" s="294">
        <f t="shared" si="9"/>
        <v>0</v>
      </c>
    </row>
    <row r="36" spans="1:14" x14ac:dyDescent="0.2">
      <c r="A36" s="713" t="s">
        <v>236</v>
      </c>
      <c r="B36" s="714"/>
      <c r="C36" s="714"/>
      <c r="D36" s="714"/>
      <c r="E36" s="714"/>
      <c r="F36" s="714"/>
      <c r="G36" s="714"/>
      <c r="H36" s="714"/>
      <c r="I36" s="714"/>
      <c r="J36" s="714"/>
      <c r="K36" s="714"/>
      <c r="L36" s="714"/>
      <c r="M36" s="714"/>
      <c r="N36" s="715"/>
    </row>
    <row r="37" spans="1:14" x14ac:dyDescent="0.2">
      <c r="A37" s="293" t="s">
        <v>955</v>
      </c>
      <c r="B37" s="296"/>
      <c r="C37" s="296"/>
      <c r="D37" s="296"/>
      <c r="E37" s="296"/>
      <c r="F37" s="296"/>
      <c r="G37" s="296"/>
      <c r="H37" s="296"/>
      <c r="I37" s="296"/>
      <c r="J37" s="296"/>
      <c r="K37" s="296"/>
      <c r="L37" s="296"/>
      <c r="M37" s="296"/>
      <c r="N37" s="297"/>
    </row>
    <row r="38" spans="1:14" x14ac:dyDescent="0.2">
      <c r="A38" s="295" t="s">
        <v>237</v>
      </c>
      <c r="B38" s="298">
        <v>0</v>
      </c>
      <c r="C38" s="299">
        <v>0</v>
      </c>
      <c r="D38" s="299">
        <v>0</v>
      </c>
      <c r="E38" s="299">
        <v>0</v>
      </c>
      <c r="F38" s="299">
        <v>0</v>
      </c>
      <c r="G38" s="299">
        <v>0</v>
      </c>
      <c r="H38" s="299">
        <v>0</v>
      </c>
      <c r="I38" s="299">
        <v>0</v>
      </c>
      <c r="J38" s="299">
        <v>0</v>
      </c>
      <c r="K38" s="299">
        <v>0</v>
      </c>
      <c r="L38" s="299">
        <v>0</v>
      </c>
      <c r="M38" s="300">
        <v>0</v>
      </c>
      <c r="N38" s="292">
        <f t="shared" ref="N38:N45" si="10">SUM(B38:M38)</f>
        <v>0</v>
      </c>
    </row>
    <row r="39" spans="1:14" x14ac:dyDescent="0.2">
      <c r="A39" s="288" t="s">
        <v>238</v>
      </c>
      <c r="B39" s="289">
        <v>0</v>
      </c>
      <c r="C39" s="290">
        <v>0</v>
      </c>
      <c r="D39" s="290">
        <v>0</v>
      </c>
      <c r="E39" s="290">
        <v>0</v>
      </c>
      <c r="F39" s="290">
        <v>0</v>
      </c>
      <c r="G39" s="290">
        <v>0</v>
      </c>
      <c r="H39" s="290">
        <v>0</v>
      </c>
      <c r="I39" s="290">
        <v>0</v>
      </c>
      <c r="J39" s="290">
        <v>0</v>
      </c>
      <c r="K39" s="290">
        <v>0</v>
      </c>
      <c r="L39" s="290">
        <v>0</v>
      </c>
      <c r="M39" s="291">
        <v>0</v>
      </c>
      <c r="N39" s="292">
        <f t="shared" si="10"/>
        <v>0</v>
      </c>
    </row>
    <row r="40" spans="1:14" x14ac:dyDescent="0.2">
      <c r="A40" s="288" t="s">
        <v>239</v>
      </c>
      <c r="B40" s="307">
        <f t="shared" ref="B40:M40" si="11">SUM(B41:B43)</f>
        <v>0</v>
      </c>
      <c r="C40" s="307">
        <f t="shared" si="11"/>
        <v>0</v>
      </c>
      <c r="D40" s="307">
        <f t="shared" si="11"/>
        <v>0</v>
      </c>
      <c r="E40" s="307">
        <f t="shared" si="11"/>
        <v>0</v>
      </c>
      <c r="F40" s="307">
        <f t="shared" si="11"/>
        <v>0</v>
      </c>
      <c r="G40" s="307">
        <f t="shared" si="11"/>
        <v>0</v>
      </c>
      <c r="H40" s="307">
        <f t="shared" si="11"/>
        <v>0</v>
      </c>
      <c r="I40" s="307">
        <f t="shared" si="11"/>
        <v>0</v>
      </c>
      <c r="J40" s="307">
        <f t="shared" si="11"/>
        <v>0</v>
      </c>
      <c r="K40" s="307">
        <f t="shared" si="11"/>
        <v>0</v>
      </c>
      <c r="L40" s="307">
        <f t="shared" si="11"/>
        <v>0</v>
      </c>
      <c r="M40" s="307">
        <f t="shared" si="11"/>
        <v>0</v>
      </c>
      <c r="N40" s="301">
        <f t="shared" si="10"/>
        <v>0</v>
      </c>
    </row>
    <row r="41" spans="1:14" x14ac:dyDescent="0.2">
      <c r="A41" s="321" t="s">
        <v>834</v>
      </c>
      <c r="B41" s="289">
        <v>0</v>
      </c>
      <c r="C41" s="290">
        <v>0</v>
      </c>
      <c r="D41" s="290">
        <v>0</v>
      </c>
      <c r="E41" s="290">
        <v>0</v>
      </c>
      <c r="F41" s="290">
        <v>0</v>
      </c>
      <c r="G41" s="290">
        <v>0</v>
      </c>
      <c r="H41" s="290">
        <v>0</v>
      </c>
      <c r="I41" s="290">
        <v>0</v>
      </c>
      <c r="J41" s="290">
        <v>0</v>
      </c>
      <c r="K41" s="290">
        <v>0</v>
      </c>
      <c r="L41" s="290">
        <v>0</v>
      </c>
      <c r="M41" s="291">
        <v>0</v>
      </c>
      <c r="N41" s="292">
        <f t="shared" si="10"/>
        <v>0</v>
      </c>
    </row>
    <row r="42" spans="1:14" x14ac:dyDescent="0.2">
      <c r="A42" s="321" t="s">
        <v>833</v>
      </c>
      <c r="B42" s="289">
        <v>0</v>
      </c>
      <c r="C42" s="290">
        <v>0</v>
      </c>
      <c r="D42" s="290">
        <v>0</v>
      </c>
      <c r="E42" s="290">
        <v>0</v>
      </c>
      <c r="F42" s="290">
        <v>0</v>
      </c>
      <c r="G42" s="290">
        <v>0</v>
      </c>
      <c r="H42" s="290">
        <v>0</v>
      </c>
      <c r="I42" s="290">
        <v>0</v>
      </c>
      <c r="J42" s="290">
        <v>0</v>
      </c>
      <c r="K42" s="290">
        <v>0</v>
      </c>
      <c r="L42" s="290">
        <v>0</v>
      </c>
      <c r="M42" s="291">
        <v>0</v>
      </c>
      <c r="N42" s="292">
        <f t="shared" si="10"/>
        <v>0</v>
      </c>
    </row>
    <row r="43" spans="1:14" x14ac:dyDescent="0.2">
      <c r="A43" s="321" t="s">
        <v>832</v>
      </c>
      <c r="B43" s="289">
        <v>0</v>
      </c>
      <c r="C43" s="290">
        <v>0</v>
      </c>
      <c r="D43" s="290">
        <v>0</v>
      </c>
      <c r="E43" s="290">
        <v>0</v>
      </c>
      <c r="F43" s="290">
        <v>0</v>
      </c>
      <c r="G43" s="290">
        <v>0</v>
      </c>
      <c r="H43" s="290">
        <v>0</v>
      </c>
      <c r="I43" s="290">
        <v>0</v>
      </c>
      <c r="J43" s="290">
        <v>0</v>
      </c>
      <c r="K43" s="290">
        <v>0</v>
      </c>
      <c r="L43" s="290">
        <v>0</v>
      </c>
      <c r="M43" s="291">
        <v>0</v>
      </c>
      <c r="N43" s="292">
        <f t="shared" si="10"/>
        <v>0</v>
      </c>
    </row>
    <row r="44" spans="1:14" x14ac:dyDescent="0.2">
      <c r="A44" s="295" t="s">
        <v>240</v>
      </c>
      <c r="B44" s="322">
        <v>0</v>
      </c>
      <c r="C44" s="322">
        <v>0</v>
      </c>
      <c r="D44" s="322">
        <v>0</v>
      </c>
      <c r="E44" s="322">
        <v>0</v>
      </c>
      <c r="F44" s="322">
        <v>0</v>
      </c>
      <c r="G44" s="322">
        <v>0</v>
      </c>
      <c r="H44" s="322">
        <v>0</v>
      </c>
      <c r="I44" s="322">
        <v>0</v>
      </c>
      <c r="J44" s="322">
        <v>0</v>
      </c>
      <c r="K44" s="322">
        <v>0</v>
      </c>
      <c r="L44" s="322">
        <v>0</v>
      </c>
      <c r="M44" s="323">
        <v>0</v>
      </c>
      <c r="N44" s="292">
        <f t="shared" si="10"/>
        <v>0</v>
      </c>
    </row>
    <row r="45" spans="1:14" x14ac:dyDescent="0.2">
      <c r="A45" s="293" t="s">
        <v>252</v>
      </c>
      <c r="B45" s="319">
        <f t="shared" ref="B45:M45" si="12">SUM(B44,B38:B40)</f>
        <v>0</v>
      </c>
      <c r="C45" s="319">
        <f t="shared" si="12"/>
        <v>0</v>
      </c>
      <c r="D45" s="319">
        <f t="shared" si="12"/>
        <v>0</v>
      </c>
      <c r="E45" s="319">
        <f t="shared" si="12"/>
        <v>0</v>
      </c>
      <c r="F45" s="319">
        <f t="shared" si="12"/>
        <v>0</v>
      </c>
      <c r="G45" s="319">
        <f t="shared" si="12"/>
        <v>0</v>
      </c>
      <c r="H45" s="319">
        <f t="shared" si="12"/>
        <v>0</v>
      </c>
      <c r="I45" s="319">
        <f t="shared" si="12"/>
        <v>0</v>
      </c>
      <c r="J45" s="319">
        <f t="shared" si="12"/>
        <v>0</v>
      </c>
      <c r="K45" s="319">
        <f t="shared" si="12"/>
        <v>0</v>
      </c>
      <c r="L45" s="319">
        <f t="shared" si="12"/>
        <v>0</v>
      </c>
      <c r="M45" s="319">
        <f t="shared" si="12"/>
        <v>0</v>
      </c>
      <c r="N45" s="319">
        <f t="shared" si="10"/>
        <v>0</v>
      </c>
    </row>
    <row r="46" spans="1:14" x14ac:dyDescent="0.2">
      <c r="A46" s="293" t="s">
        <v>241</v>
      </c>
      <c r="B46" s="296"/>
      <c r="C46" s="296"/>
      <c r="D46" s="296"/>
      <c r="E46" s="296"/>
      <c r="F46" s="296"/>
      <c r="G46" s="296"/>
      <c r="H46" s="296"/>
      <c r="I46" s="296"/>
      <c r="J46" s="296"/>
      <c r="K46" s="296"/>
      <c r="L46" s="296"/>
      <c r="M46" s="296"/>
      <c r="N46" s="297"/>
    </row>
    <row r="47" spans="1:14" x14ac:dyDescent="0.2">
      <c r="A47" s="288" t="s">
        <v>242</v>
      </c>
      <c r="B47" s="307">
        <f t="shared" ref="B47:M47" si="13">SUM(B48:B50)</f>
        <v>0</v>
      </c>
      <c r="C47" s="307">
        <f t="shared" si="13"/>
        <v>0</v>
      </c>
      <c r="D47" s="307">
        <f t="shared" si="13"/>
        <v>0</v>
      </c>
      <c r="E47" s="307">
        <f t="shared" si="13"/>
        <v>0</v>
      </c>
      <c r="F47" s="307">
        <f t="shared" si="13"/>
        <v>0</v>
      </c>
      <c r="G47" s="307">
        <f t="shared" si="13"/>
        <v>0</v>
      </c>
      <c r="H47" s="307">
        <f t="shared" si="13"/>
        <v>0</v>
      </c>
      <c r="I47" s="307">
        <f t="shared" si="13"/>
        <v>0</v>
      </c>
      <c r="J47" s="307">
        <f t="shared" si="13"/>
        <v>0</v>
      </c>
      <c r="K47" s="307">
        <f t="shared" si="13"/>
        <v>0</v>
      </c>
      <c r="L47" s="307">
        <f t="shared" si="13"/>
        <v>0</v>
      </c>
      <c r="M47" s="307">
        <f t="shared" si="13"/>
        <v>0</v>
      </c>
      <c r="N47" s="301">
        <f t="shared" ref="N47:N56" si="14">SUM(B47:M47)</f>
        <v>0</v>
      </c>
    </row>
    <row r="48" spans="1:14" x14ac:dyDescent="0.2">
      <c r="A48" s="321" t="s">
        <v>831</v>
      </c>
      <c r="B48" s="289">
        <v>0</v>
      </c>
      <c r="C48" s="290">
        <v>0</v>
      </c>
      <c r="D48" s="290">
        <v>0</v>
      </c>
      <c r="E48" s="290">
        <v>0</v>
      </c>
      <c r="F48" s="290">
        <v>0</v>
      </c>
      <c r="G48" s="290">
        <v>0</v>
      </c>
      <c r="H48" s="290">
        <v>0</v>
      </c>
      <c r="I48" s="290">
        <v>0</v>
      </c>
      <c r="J48" s="290">
        <v>0</v>
      </c>
      <c r="K48" s="290">
        <v>0</v>
      </c>
      <c r="L48" s="290">
        <v>0</v>
      </c>
      <c r="M48" s="291">
        <v>0</v>
      </c>
      <c r="N48" s="292">
        <f t="shared" si="14"/>
        <v>0</v>
      </c>
    </row>
    <row r="49" spans="1:14" x14ac:dyDescent="0.2">
      <c r="A49" s="321" t="s">
        <v>830</v>
      </c>
      <c r="B49" s="289">
        <v>0</v>
      </c>
      <c r="C49" s="290">
        <v>0</v>
      </c>
      <c r="D49" s="290">
        <v>0</v>
      </c>
      <c r="E49" s="290">
        <v>0</v>
      </c>
      <c r="F49" s="290">
        <v>0</v>
      </c>
      <c r="G49" s="290">
        <v>0</v>
      </c>
      <c r="H49" s="290">
        <v>0</v>
      </c>
      <c r="I49" s="290">
        <v>0</v>
      </c>
      <c r="J49" s="290">
        <v>0</v>
      </c>
      <c r="K49" s="290">
        <v>0</v>
      </c>
      <c r="L49" s="290">
        <v>0</v>
      </c>
      <c r="M49" s="291">
        <v>0</v>
      </c>
      <c r="N49" s="292">
        <f t="shared" si="14"/>
        <v>0</v>
      </c>
    </row>
    <row r="50" spans="1:14" x14ac:dyDescent="0.2">
      <c r="A50" s="321" t="s">
        <v>829</v>
      </c>
      <c r="B50" s="289">
        <v>0</v>
      </c>
      <c r="C50" s="290">
        <v>0</v>
      </c>
      <c r="D50" s="290">
        <v>0</v>
      </c>
      <c r="E50" s="290">
        <v>0</v>
      </c>
      <c r="F50" s="290">
        <v>0</v>
      </c>
      <c r="G50" s="290">
        <v>0</v>
      </c>
      <c r="H50" s="290">
        <v>0</v>
      </c>
      <c r="I50" s="290">
        <v>0</v>
      </c>
      <c r="J50" s="290">
        <v>0</v>
      </c>
      <c r="K50" s="290">
        <v>0</v>
      </c>
      <c r="L50" s="290">
        <v>0</v>
      </c>
      <c r="M50" s="291">
        <v>0</v>
      </c>
      <c r="N50" s="292">
        <f t="shared" si="14"/>
        <v>0</v>
      </c>
    </row>
    <row r="51" spans="1:14" x14ac:dyDescent="0.2">
      <c r="A51" s="295" t="s">
        <v>243</v>
      </c>
      <c r="B51" s="289">
        <v>0</v>
      </c>
      <c r="C51" s="290">
        <v>0</v>
      </c>
      <c r="D51" s="290">
        <v>0</v>
      </c>
      <c r="E51" s="290">
        <v>0</v>
      </c>
      <c r="F51" s="290">
        <v>0</v>
      </c>
      <c r="G51" s="290">
        <v>0</v>
      </c>
      <c r="H51" s="290">
        <v>0</v>
      </c>
      <c r="I51" s="290">
        <v>0</v>
      </c>
      <c r="J51" s="290">
        <v>0</v>
      </c>
      <c r="K51" s="290">
        <v>0</v>
      </c>
      <c r="L51" s="290">
        <v>0</v>
      </c>
      <c r="M51" s="291">
        <v>0</v>
      </c>
      <c r="N51" s="292">
        <f t="shared" si="14"/>
        <v>0</v>
      </c>
    </row>
    <row r="52" spans="1:14" x14ac:dyDescent="0.2">
      <c r="A52" s="295" t="s">
        <v>244</v>
      </c>
      <c r="B52" s="289">
        <v>0</v>
      </c>
      <c r="C52" s="290">
        <v>0</v>
      </c>
      <c r="D52" s="290">
        <v>0</v>
      </c>
      <c r="E52" s="290">
        <v>0</v>
      </c>
      <c r="F52" s="290">
        <v>0</v>
      </c>
      <c r="G52" s="290">
        <v>0</v>
      </c>
      <c r="H52" s="290">
        <v>0</v>
      </c>
      <c r="I52" s="290">
        <v>0</v>
      </c>
      <c r="J52" s="290">
        <v>0</v>
      </c>
      <c r="K52" s="290">
        <v>0</v>
      </c>
      <c r="L52" s="290">
        <v>0</v>
      </c>
      <c r="M52" s="291">
        <v>0</v>
      </c>
      <c r="N52" s="292">
        <f t="shared" si="14"/>
        <v>0</v>
      </c>
    </row>
    <row r="53" spans="1:14" x14ac:dyDescent="0.2">
      <c r="A53" s="293" t="s">
        <v>25</v>
      </c>
      <c r="B53" s="294">
        <f t="shared" ref="B53:M53" si="15">SUM(B51:B52,B47)</f>
        <v>0</v>
      </c>
      <c r="C53" s="294">
        <f t="shared" si="15"/>
        <v>0</v>
      </c>
      <c r="D53" s="294">
        <f t="shared" si="15"/>
        <v>0</v>
      </c>
      <c r="E53" s="294">
        <f t="shared" si="15"/>
        <v>0</v>
      </c>
      <c r="F53" s="294">
        <f t="shared" si="15"/>
        <v>0</v>
      </c>
      <c r="G53" s="294">
        <f t="shared" si="15"/>
        <v>0</v>
      </c>
      <c r="H53" s="294">
        <f t="shared" si="15"/>
        <v>0</v>
      </c>
      <c r="I53" s="294">
        <f t="shared" si="15"/>
        <v>0</v>
      </c>
      <c r="J53" s="294">
        <f t="shared" si="15"/>
        <v>0</v>
      </c>
      <c r="K53" s="294">
        <f t="shared" si="15"/>
        <v>0</v>
      </c>
      <c r="L53" s="294">
        <f t="shared" si="15"/>
        <v>0</v>
      </c>
      <c r="M53" s="294">
        <f t="shared" si="15"/>
        <v>0</v>
      </c>
      <c r="N53" s="294">
        <f t="shared" si="14"/>
        <v>0</v>
      </c>
    </row>
    <row r="54" spans="1:14" x14ac:dyDescent="0.2">
      <c r="A54" s="293" t="s">
        <v>29</v>
      </c>
      <c r="B54" s="294">
        <f t="shared" ref="B54:M54" si="16">SUM(B53+B45)</f>
        <v>0</v>
      </c>
      <c r="C54" s="294">
        <f t="shared" si="16"/>
        <v>0</v>
      </c>
      <c r="D54" s="294">
        <f t="shared" si="16"/>
        <v>0</v>
      </c>
      <c r="E54" s="294">
        <f t="shared" si="16"/>
        <v>0</v>
      </c>
      <c r="F54" s="294">
        <f t="shared" si="16"/>
        <v>0</v>
      </c>
      <c r="G54" s="294">
        <f t="shared" si="16"/>
        <v>0</v>
      </c>
      <c r="H54" s="294">
        <f t="shared" si="16"/>
        <v>0</v>
      </c>
      <c r="I54" s="294">
        <f t="shared" si="16"/>
        <v>0</v>
      </c>
      <c r="J54" s="294">
        <f t="shared" si="16"/>
        <v>0</v>
      </c>
      <c r="K54" s="294">
        <f t="shared" si="16"/>
        <v>0</v>
      </c>
      <c r="L54" s="294">
        <f t="shared" si="16"/>
        <v>0</v>
      </c>
      <c r="M54" s="294">
        <f t="shared" si="16"/>
        <v>0</v>
      </c>
      <c r="N54" s="294">
        <f t="shared" si="14"/>
        <v>0</v>
      </c>
    </row>
    <row r="55" spans="1:14" x14ac:dyDescent="0.2">
      <c r="A55" s="282" t="s">
        <v>253</v>
      </c>
      <c r="B55" s="289">
        <v>0</v>
      </c>
      <c r="C55" s="290">
        <v>0</v>
      </c>
      <c r="D55" s="290">
        <v>0</v>
      </c>
      <c r="E55" s="290">
        <v>0</v>
      </c>
      <c r="F55" s="290">
        <v>0</v>
      </c>
      <c r="G55" s="290">
        <v>0</v>
      </c>
      <c r="H55" s="290">
        <v>0</v>
      </c>
      <c r="I55" s="290">
        <v>0</v>
      </c>
      <c r="J55" s="290">
        <v>0</v>
      </c>
      <c r="K55" s="290">
        <v>0</v>
      </c>
      <c r="L55" s="290">
        <v>0</v>
      </c>
      <c r="M55" s="291">
        <v>0</v>
      </c>
      <c r="N55" s="324">
        <f t="shared" si="14"/>
        <v>0</v>
      </c>
    </row>
    <row r="56" spans="1:14" x14ac:dyDescent="0.2">
      <c r="A56" s="293" t="s">
        <v>828</v>
      </c>
      <c r="B56" s="294">
        <f t="shared" ref="B56:M56" si="17">SUM(B35+B54+B55)</f>
        <v>0</v>
      </c>
      <c r="C56" s="294">
        <f t="shared" si="17"/>
        <v>0</v>
      </c>
      <c r="D56" s="294">
        <f t="shared" si="17"/>
        <v>0</v>
      </c>
      <c r="E56" s="294">
        <f t="shared" si="17"/>
        <v>0</v>
      </c>
      <c r="F56" s="294">
        <f t="shared" si="17"/>
        <v>0</v>
      </c>
      <c r="G56" s="294">
        <f t="shared" si="17"/>
        <v>0</v>
      </c>
      <c r="H56" s="294">
        <f t="shared" si="17"/>
        <v>0</v>
      </c>
      <c r="I56" s="294">
        <f t="shared" si="17"/>
        <v>0</v>
      </c>
      <c r="J56" s="294">
        <f t="shared" si="17"/>
        <v>0</v>
      </c>
      <c r="K56" s="294">
        <f t="shared" si="17"/>
        <v>0</v>
      </c>
      <c r="L56" s="294">
        <f t="shared" si="17"/>
        <v>0</v>
      </c>
      <c r="M56" s="294">
        <f t="shared" si="17"/>
        <v>0</v>
      </c>
      <c r="N56" s="294">
        <f t="shared" si="14"/>
        <v>0</v>
      </c>
    </row>
  </sheetData>
  <mergeCells count="4">
    <mergeCell ref="A1:N1"/>
    <mergeCell ref="A2:N2"/>
    <mergeCell ref="A4:N4"/>
    <mergeCell ref="A36:N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N44"/>
  <sheetViews>
    <sheetView workbookViewId="0">
      <selection activeCell="A50" sqref="A50"/>
    </sheetView>
  </sheetViews>
  <sheetFormatPr baseColWidth="10" defaultRowHeight="12.75" x14ac:dyDescent="0.2"/>
  <cols>
    <col min="1" max="1" width="61.42578125" customWidth="1"/>
  </cols>
  <sheetData>
    <row r="1" spans="1:14" ht="15" x14ac:dyDescent="0.2">
      <c r="A1" s="703" t="str">
        <f>"Empresa "&amp; Datos_Generales!D3</f>
        <v xml:space="preserve">Empresa </v>
      </c>
      <c r="B1" s="703"/>
      <c r="C1" s="703"/>
      <c r="D1" s="703"/>
      <c r="E1" s="703"/>
      <c r="F1" s="703"/>
      <c r="G1" s="703"/>
      <c r="H1" s="703"/>
      <c r="I1" s="703"/>
      <c r="J1" s="703"/>
      <c r="K1" s="703"/>
      <c r="L1" s="703"/>
      <c r="M1" s="703"/>
      <c r="N1" s="703"/>
    </row>
    <row r="2" spans="1:14" ht="15" x14ac:dyDescent="0.2">
      <c r="A2" s="704" t="str">
        <f>"Cuadro 04: Venta de Energía Eléctrica en US$/kWh , desagregada por categoria tarifaria, " &amp; Datos_Generales!D4</f>
        <v xml:space="preserve">Cuadro 04: Venta de Energía Eléctrica en US$/kWh , desagregada por categoria tarifaria, </v>
      </c>
      <c r="B2" s="704"/>
      <c r="C2" s="704"/>
      <c r="D2" s="704"/>
      <c r="E2" s="704"/>
      <c r="F2" s="704"/>
      <c r="G2" s="704"/>
      <c r="H2" s="704"/>
      <c r="I2" s="704"/>
      <c r="J2" s="704"/>
      <c r="K2" s="704"/>
      <c r="L2" s="704"/>
      <c r="M2" s="704"/>
      <c r="N2" s="704"/>
    </row>
    <row r="3" spans="1:14" x14ac:dyDescent="0.2">
      <c r="A3" s="335" t="s">
        <v>12</v>
      </c>
      <c r="B3" s="325" t="s">
        <v>46</v>
      </c>
      <c r="C3" s="325" t="s">
        <v>221</v>
      </c>
      <c r="D3" s="325" t="s">
        <v>222</v>
      </c>
      <c r="E3" s="325" t="s">
        <v>223</v>
      </c>
      <c r="F3" s="325" t="s">
        <v>224</v>
      </c>
      <c r="G3" s="325" t="s">
        <v>225</v>
      </c>
      <c r="H3" s="325" t="s">
        <v>226</v>
      </c>
      <c r="I3" s="325" t="s">
        <v>227</v>
      </c>
      <c r="J3" s="325" t="s">
        <v>228</v>
      </c>
      <c r="K3" s="325" t="s">
        <v>229</v>
      </c>
      <c r="L3" s="325" t="s">
        <v>230</v>
      </c>
      <c r="M3" s="325" t="s">
        <v>231</v>
      </c>
      <c r="N3" s="326" t="s">
        <v>19</v>
      </c>
    </row>
    <row r="4" spans="1:14" x14ac:dyDescent="0.2">
      <c r="A4" s="710" t="s">
        <v>21</v>
      </c>
      <c r="B4" s="711"/>
      <c r="C4" s="711"/>
      <c r="D4" s="711"/>
      <c r="E4" s="711"/>
      <c r="F4" s="711"/>
      <c r="G4" s="711"/>
      <c r="H4" s="711"/>
      <c r="I4" s="711"/>
      <c r="J4" s="711"/>
      <c r="K4" s="711"/>
      <c r="L4" s="711"/>
      <c r="M4" s="711"/>
      <c r="N4" s="712"/>
    </row>
    <row r="5" spans="1:14" x14ac:dyDescent="0.2">
      <c r="A5" s="278" t="s">
        <v>947</v>
      </c>
      <c r="B5" s="327"/>
      <c r="C5" s="327"/>
      <c r="D5" s="327"/>
      <c r="E5" s="327"/>
      <c r="F5" s="327"/>
      <c r="G5" s="327"/>
      <c r="H5" s="327"/>
      <c r="I5" s="327"/>
      <c r="J5" s="327"/>
      <c r="K5" s="327"/>
      <c r="L5" s="327"/>
      <c r="M5" s="327"/>
      <c r="N5" s="328"/>
    </row>
    <row r="6" spans="1:14" x14ac:dyDescent="0.2">
      <c r="A6" s="295" t="s">
        <v>232</v>
      </c>
      <c r="B6" s="327"/>
      <c r="C6" s="327"/>
      <c r="D6" s="327"/>
      <c r="E6" s="327"/>
      <c r="F6" s="327"/>
      <c r="G6" s="327"/>
      <c r="H6" s="327"/>
      <c r="I6" s="327"/>
      <c r="J6" s="327"/>
      <c r="K6" s="327"/>
      <c r="L6" s="327"/>
      <c r="M6" s="327"/>
      <c r="N6" s="328"/>
    </row>
    <row r="7" spans="1:14" x14ac:dyDescent="0.2">
      <c r="A7" s="295" t="s">
        <v>233</v>
      </c>
      <c r="B7" s="164">
        <v>0</v>
      </c>
      <c r="C7" s="165">
        <v>0</v>
      </c>
      <c r="D7" s="165">
        <v>0</v>
      </c>
      <c r="E7" s="165">
        <v>0</v>
      </c>
      <c r="F7" s="165">
        <v>0</v>
      </c>
      <c r="G7" s="165">
        <v>0</v>
      </c>
      <c r="H7" s="165">
        <v>0</v>
      </c>
      <c r="I7" s="165">
        <v>0</v>
      </c>
      <c r="J7" s="165">
        <v>0</v>
      </c>
      <c r="K7" s="165">
        <v>0</v>
      </c>
      <c r="L7" s="165">
        <v>0</v>
      </c>
      <c r="M7" s="166">
        <v>0</v>
      </c>
      <c r="N7" s="329">
        <f>SUM(B7:M7)</f>
        <v>0</v>
      </c>
    </row>
    <row r="8" spans="1:14" x14ac:dyDescent="0.2">
      <c r="A8" s="288" t="s">
        <v>948</v>
      </c>
      <c r="B8" s="167">
        <v>0</v>
      </c>
      <c r="C8" s="168">
        <v>0</v>
      </c>
      <c r="D8" s="168">
        <v>0</v>
      </c>
      <c r="E8" s="168">
        <v>0</v>
      </c>
      <c r="F8" s="168">
        <v>0</v>
      </c>
      <c r="G8" s="168">
        <v>0</v>
      </c>
      <c r="H8" s="168">
        <v>0</v>
      </c>
      <c r="I8" s="168">
        <v>0</v>
      </c>
      <c r="J8" s="168">
        <v>0</v>
      </c>
      <c r="K8" s="168">
        <v>0</v>
      </c>
      <c r="L8" s="168">
        <v>0</v>
      </c>
      <c r="M8" s="169">
        <v>0</v>
      </c>
      <c r="N8" s="329">
        <f t="shared" ref="N8:N44" si="0">SUM(B8:M8)</f>
        <v>0</v>
      </c>
    </row>
    <row r="9" spans="1:14" x14ac:dyDescent="0.2">
      <c r="A9" s="288" t="s">
        <v>949</v>
      </c>
      <c r="B9" s="167">
        <v>0</v>
      </c>
      <c r="C9" s="168">
        <v>0</v>
      </c>
      <c r="D9" s="168">
        <v>0</v>
      </c>
      <c r="E9" s="168">
        <v>0</v>
      </c>
      <c r="F9" s="168">
        <v>0</v>
      </c>
      <c r="G9" s="168">
        <v>0</v>
      </c>
      <c r="H9" s="168">
        <v>0</v>
      </c>
      <c r="I9" s="168">
        <v>0</v>
      </c>
      <c r="J9" s="168">
        <v>0</v>
      </c>
      <c r="K9" s="168">
        <v>0</v>
      </c>
      <c r="L9" s="168">
        <v>0</v>
      </c>
      <c r="M9" s="169">
        <v>0</v>
      </c>
      <c r="N9" s="329">
        <f t="shared" si="0"/>
        <v>0</v>
      </c>
    </row>
    <row r="10" spans="1:14" x14ac:dyDescent="0.2">
      <c r="A10" s="288" t="s">
        <v>950</v>
      </c>
      <c r="B10" s="167">
        <v>0</v>
      </c>
      <c r="C10" s="168">
        <v>0</v>
      </c>
      <c r="D10" s="168">
        <v>0</v>
      </c>
      <c r="E10" s="168">
        <v>0</v>
      </c>
      <c r="F10" s="168">
        <v>0</v>
      </c>
      <c r="G10" s="168">
        <v>0</v>
      </c>
      <c r="H10" s="168">
        <v>0</v>
      </c>
      <c r="I10" s="168">
        <v>0</v>
      </c>
      <c r="J10" s="168">
        <v>0</v>
      </c>
      <c r="K10" s="168">
        <v>0</v>
      </c>
      <c r="L10" s="168">
        <v>0</v>
      </c>
      <c r="M10" s="169">
        <v>0</v>
      </c>
      <c r="N10" s="329">
        <f t="shared" si="0"/>
        <v>0</v>
      </c>
    </row>
    <row r="11" spans="1:14" x14ac:dyDescent="0.2">
      <c r="A11" s="288" t="s">
        <v>951</v>
      </c>
      <c r="B11" s="167">
        <v>0</v>
      </c>
      <c r="C11" s="168">
        <v>0</v>
      </c>
      <c r="D11" s="168">
        <v>0</v>
      </c>
      <c r="E11" s="168">
        <v>0</v>
      </c>
      <c r="F11" s="168">
        <v>0</v>
      </c>
      <c r="G11" s="168">
        <v>0</v>
      </c>
      <c r="H11" s="168">
        <v>0</v>
      </c>
      <c r="I11" s="168">
        <v>0</v>
      </c>
      <c r="J11" s="168">
        <v>0</v>
      </c>
      <c r="K11" s="168">
        <v>0</v>
      </c>
      <c r="L11" s="168">
        <v>0</v>
      </c>
      <c r="M11" s="169">
        <v>0</v>
      </c>
      <c r="N11" s="329">
        <f t="shared" si="0"/>
        <v>0</v>
      </c>
    </row>
    <row r="12" spans="1:14" x14ac:dyDescent="0.2">
      <c r="A12" s="288" t="s">
        <v>952</v>
      </c>
      <c r="B12" s="176">
        <v>0</v>
      </c>
      <c r="C12" s="177">
        <v>0</v>
      </c>
      <c r="D12" s="177">
        <v>0</v>
      </c>
      <c r="E12" s="177">
        <v>0</v>
      </c>
      <c r="F12" s="177">
        <v>0</v>
      </c>
      <c r="G12" s="177">
        <v>0</v>
      </c>
      <c r="H12" s="177">
        <v>0</v>
      </c>
      <c r="I12" s="177">
        <v>0</v>
      </c>
      <c r="J12" s="177">
        <v>0</v>
      </c>
      <c r="K12" s="177">
        <v>0</v>
      </c>
      <c r="L12" s="177">
        <v>0</v>
      </c>
      <c r="M12" s="178">
        <v>0</v>
      </c>
      <c r="N12" s="330">
        <f t="shared" si="0"/>
        <v>0</v>
      </c>
    </row>
    <row r="13" spans="1:14" x14ac:dyDescent="0.2">
      <c r="A13" s="319" t="s">
        <v>234</v>
      </c>
      <c r="B13" s="319">
        <f t="shared" ref="B13:M13" si="1">SUM(B7:B12)</f>
        <v>0</v>
      </c>
      <c r="C13" s="319">
        <f t="shared" si="1"/>
        <v>0</v>
      </c>
      <c r="D13" s="319">
        <f t="shared" si="1"/>
        <v>0</v>
      </c>
      <c r="E13" s="319">
        <f t="shared" si="1"/>
        <v>0</v>
      </c>
      <c r="F13" s="319">
        <f t="shared" si="1"/>
        <v>0</v>
      </c>
      <c r="G13" s="319">
        <f t="shared" si="1"/>
        <v>0</v>
      </c>
      <c r="H13" s="319">
        <f t="shared" si="1"/>
        <v>0</v>
      </c>
      <c r="I13" s="319">
        <f t="shared" si="1"/>
        <v>0</v>
      </c>
      <c r="J13" s="319">
        <f t="shared" si="1"/>
        <v>0</v>
      </c>
      <c r="K13" s="319">
        <f t="shared" si="1"/>
        <v>0</v>
      </c>
      <c r="L13" s="319">
        <f t="shared" si="1"/>
        <v>0</v>
      </c>
      <c r="M13" s="319">
        <f t="shared" si="1"/>
        <v>0</v>
      </c>
      <c r="N13" s="319">
        <f t="shared" si="0"/>
        <v>0</v>
      </c>
    </row>
    <row r="14" spans="1:14" x14ac:dyDescent="0.2">
      <c r="A14" s="288" t="s">
        <v>13</v>
      </c>
      <c r="B14" s="179">
        <v>0</v>
      </c>
      <c r="C14" s="180">
        <v>0</v>
      </c>
      <c r="D14" s="180">
        <v>0</v>
      </c>
      <c r="E14" s="180">
        <v>0</v>
      </c>
      <c r="F14" s="180">
        <v>0</v>
      </c>
      <c r="G14" s="180">
        <v>0</v>
      </c>
      <c r="H14" s="180">
        <v>0</v>
      </c>
      <c r="I14" s="180">
        <v>0</v>
      </c>
      <c r="J14" s="180">
        <v>0</v>
      </c>
      <c r="K14" s="180">
        <v>0</v>
      </c>
      <c r="L14" s="180">
        <v>0</v>
      </c>
      <c r="M14" s="181">
        <v>0</v>
      </c>
      <c r="N14" s="331">
        <f t="shared" si="0"/>
        <v>0</v>
      </c>
    </row>
    <row r="15" spans="1:14" x14ac:dyDescent="0.2">
      <c r="A15" s="295" t="s">
        <v>14</v>
      </c>
      <c r="B15" s="167">
        <v>0</v>
      </c>
      <c r="C15" s="168">
        <v>0</v>
      </c>
      <c r="D15" s="168">
        <v>0</v>
      </c>
      <c r="E15" s="168">
        <v>0</v>
      </c>
      <c r="F15" s="168">
        <v>0</v>
      </c>
      <c r="G15" s="168">
        <v>0</v>
      </c>
      <c r="H15" s="168">
        <v>0</v>
      </c>
      <c r="I15" s="168">
        <v>0</v>
      </c>
      <c r="J15" s="168">
        <v>0</v>
      </c>
      <c r="K15" s="168">
        <v>0</v>
      </c>
      <c r="L15" s="168">
        <v>0</v>
      </c>
      <c r="M15" s="169">
        <v>0</v>
      </c>
      <c r="N15" s="329">
        <f t="shared" si="0"/>
        <v>0</v>
      </c>
    </row>
    <row r="16" spans="1:14" x14ac:dyDescent="0.2">
      <c r="A16" s="295" t="s">
        <v>22</v>
      </c>
      <c r="B16" s="170">
        <v>0</v>
      </c>
      <c r="C16" s="171">
        <v>0</v>
      </c>
      <c r="D16" s="171">
        <v>0</v>
      </c>
      <c r="E16" s="171">
        <v>0</v>
      </c>
      <c r="F16" s="171">
        <v>0</v>
      </c>
      <c r="G16" s="171">
        <v>0</v>
      </c>
      <c r="H16" s="171">
        <v>0</v>
      </c>
      <c r="I16" s="171">
        <v>0</v>
      </c>
      <c r="J16" s="171">
        <v>0</v>
      </c>
      <c r="K16" s="171">
        <v>0</v>
      </c>
      <c r="L16" s="171">
        <v>0</v>
      </c>
      <c r="M16" s="172">
        <v>0</v>
      </c>
      <c r="N16" s="329">
        <f t="shared" si="0"/>
        <v>0</v>
      </c>
    </row>
    <row r="17" spans="1:14" x14ac:dyDescent="0.2">
      <c r="A17" s="319" t="s">
        <v>871</v>
      </c>
      <c r="B17" s="319">
        <f t="shared" ref="B17:M17" si="2">SUM(B13:B16)</f>
        <v>0</v>
      </c>
      <c r="C17" s="319">
        <f t="shared" si="2"/>
        <v>0</v>
      </c>
      <c r="D17" s="319">
        <f t="shared" si="2"/>
        <v>0</v>
      </c>
      <c r="E17" s="319">
        <f t="shared" si="2"/>
        <v>0</v>
      </c>
      <c r="F17" s="319">
        <f t="shared" si="2"/>
        <v>0</v>
      </c>
      <c r="G17" s="319">
        <f t="shared" si="2"/>
        <v>0</v>
      </c>
      <c r="H17" s="319">
        <f t="shared" si="2"/>
        <v>0</v>
      </c>
      <c r="I17" s="319">
        <f t="shared" si="2"/>
        <v>0</v>
      </c>
      <c r="J17" s="319">
        <f t="shared" si="2"/>
        <v>0</v>
      </c>
      <c r="K17" s="319">
        <f t="shared" si="2"/>
        <v>0</v>
      </c>
      <c r="L17" s="319">
        <f t="shared" si="2"/>
        <v>0</v>
      </c>
      <c r="M17" s="319">
        <f t="shared" si="2"/>
        <v>0</v>
      </c>
      <c r="N17" s="319">
        <f t="shared" si="0"/>
        <v>0</v>
      </c>
    </row>
    <row r="18" spans="1:14" x14ac:dyDescent="0.2">
      <c r="A18" s="295" t="s">
        <v>953</v>
      </c>
      <c r="B18" s="327"/>
      <c r="C18" s="327"/>
      <c r="D18" s="327"/>
      <c r="E18" s="327"/>
      <c r="F18" s="327"/>
      <c r="G18" s="327"/>
      <c r="H18" s="327"/>
      <c r="I18" s="327"/>
      <c r="J18" s="327"/>
      <c r="K18" s="327"/>
      <c r="L18" s="327"/>
      <c r="M18" s="327"/>
      <c r="N18" s="328"/>
    </row>
    <row r="19" spans="1:14" x14ac:dyDescent="0.2">
      <c r="A19" s="295" t="s">
        <v>15</v>
      </c>
      <c r="B19" s="164">
        <v>0</v>
      </c>
      <c r="C19" s="165">
        <v>0</v>
      </c>
      <c r="D19" s="165">
        <v>0</v>
      </c>
      <c r="E19" s="165">
        <v>0</v>
      </c>
      <c r="F19" s="165">
        <v>0</v>
      </c>
      <c r="G19" s="165">
        <v>0</v>
      </c>
      <c r="H19" s="165">
        <v>0</v>
      </c>
      <c r="I19" s="165">
        <v>0</v>
      </c>
      <c r="J19" s="165">
        <v>0</v>
      </c>
      <c r="K19" s="165">
        <v>0</v>
      </c>
      <c r="L19" s="165">
        <v>0</v>
      </c>
      <c r="M19" s="166">
        <v>0</v>
      </c>
      <c r="N19" s="329">
        <f t="shared" si="0"/>
        <v>0</v>
      </c>
    </row>
    <row r="20" spans="1:14" x14ac:dyDescent="0.2">
      <c r="A20" s="288" t="s">
        <v>16</v>
      </c>
      <c r="B20" s="167">
        <v>0</v>
      </c>
      <c r="C20" s="168">
        <v>0</v>
      </c>
      <c r="D20" s="168">
        <v>0</v>
      </c>
      <c r="E20" s="168">
        <v>0</v>
      </c>
      <c r="F20" s="168">
        <v>0</v>
      </c>
      <c r="G20" s="168">
        <v>0</v>
      </c>
      <c r="H20" s="168">
        <v>0</v>
      </c>
      <c r="I20" s="168">
        <v>0</v>
      </c>
      <c r="J20" s="168">
        <v>0</v>
      </c>
      <c r="K20" s="168">
        <v>0</v>
      </c>
      <c r="L20" s="168">
        <v>0</v>
      </c>
      <c r="M20" s="169">
        <v>0</v>
      </c>
      <c r="N20" s="329">
        <f t="shared" si="0"/>
        <v>0</v>
      </c>
    </row>
    <row r="21" spans="1:14" x14ac:dyDescent="0.2">
      <c r="A21" s="288" t="s">
        <v>17</v>
      </c>
      <c r="B21" s="167">
        <v>0</v>
      </c>
      <c r="C21" s="168">
        <v>0</v>
      </c>
      <c r="D21" s="168">
        <v>0</v>
      </c>
      <c r="E21" s="168">
        <v>0</v>
      </c>
      <c r="F21" s="168">
        <v>0</v>
      </c>
      <c r="G21" s="168">
        <v>0</v>
      </c>
      <c r="H21" s="168">
        <v>0</v>
      </c>
      <c r="I21" s="168">
        <v>0</v>
      </c>
      <c r="J21" s="168">
        <v>0</v>
      </c>
      <c r="K21" s="168">
        <v>0</v>
      </c>
      <c r="L21" s="168">
        <v>0</v>
      </c>
      <c r="M21" s="169">
        <v>0</v>
      </c>
      <c r="N21" s="329">
        <f t="shared" si="0"/>
        <v>0</v>
      </c>
    </row>
    <row r="22" spans="1:14" x14ac:dyDescent="0.2">
      <c r="A22" s="295" t="s">
        <v>20</v>
      </c>
      <c r="B22" s="170">
        <v>0</v>
      </c>
      <c r="C22" s="171">
        <v>0</v>
      </c>
      <c r="D22" s="171">
        <v>0</v>
      </c>
      <c r="E22" s="171">
        <v>0</v>
      </c>
      <c r="F22" s="171">
        <v>0</v>
      </c>
      <c r="G22" s="171">
        <v>0</v>
      </c>
      <c r="H22" s="171">
        <v>0</v>
      </c>
      <c r="I22" s="171">
        <v>0</v>
      </c>
      <c r="J22" s="171">
        <v>0</v>
      </c>
      <c r="K22" s="171">
        <v>0</v>
      </c>
      <c r="L22" s="171">
        <v>0</v>
      </c>
      <c r="M22" s="172">
        <v>0</v>
      </c>
      <c r="N22" s="329">
        <f t="shared" si="0"/>
        <v>0</v>
      </c>
    </row>
    <row r="23" spans="1:14" x14ac:dyDescent="0.2">
      <c r="A23" s="319" t="s">
        <v>248</v>
      </c>
      <c r="B23" s="319">
        <f t="shared" ref="B23:M23" si="3">SUM(B19:B22)</f>
        <v>0</v>
      </c>
      <c r="C23" s="319">
        <f t="shared" si="3"/>
        <v>0</v>
      </c>
      <c r="D23" s="319">
        <f t="shared" si="3"/>
        <v>0</v>
      </c>
      <c r="E23" s="319">
        <f t="shared" si="3"/>
        <v>0</v>
      </c>
      <c r="F23" s="319">
        <f t="shared" si="3"/>
        <v>0</v>
      </c>
      <c r="G23" s="319">
        <f t="shared" si="3"/>
        <v>0</v>
      </c>
      <c r="H23" s="319">
        <f t="shared" si="3"/>
        <v>0</v>
      </c>
      <c r="I23" s="319">
        <f t="shared" si="3"/>
        <v>0</v>
      </c>
      <c r="J23" s="319">
        <f t="shared" si="3"/>
        <v>0</v>
      </c>
      <c r="K23" s="319">
        <f t="shared" si="3"/>
        <v>0</v>
      </c>
      <c r="L23" s="319">
        <f t="shared" si="3"/>
        <v>0</v>
      </c>
      <c r="M23" s="319">
        <f t="shared" si="3"/>
        <v>0</v>
      </c>
      <c r="N23" s="319">
        <f t="shared" si="0"/>
        <v>0</v>
      </c>
    </row>
    <row r="24" spans="1:14" x14ac:dyDescent="0.2">
      <c r="A24" s="278" t="s">
        <v>235</v>
      </c>
      <c r="B24" s="327"/>
      <c r="C24" s="327"/>
      <c r="D24" s="327"/>
      <c r="E24" s="327"/>
      <c r="F24" s="327"/>
      <c r="G24" s="327"/>
      <c r="H24" s="327"/>
      <c r="I24" s="327"/>
      <c r="J24" s="327"/>
      <c r="K24" s="327"/>
      <c r="L24" s="327"/>
      <c r="M24" s="327"/>
      <c r="N24" s="328"/>
    </row>
    <row r="25" spans="1:14" x14ac:dyDescent="0.2">
      <c r="A25" s="295" t="s">
        <v>23</v>
      </c>
      <c r="B25" s="164">
        <v>0</v>
      </c>
      <c r="C25" s="165">
        <v>0</v>
      </c>
      <c r="D25" s="165">
        <v>0</v>
      </c>
      <c r="E25" s="165">
        <v>0</v>
      </c>
      <c r="F25" s="165">
        <v>0</v>
      </c>
      <c r="G25" s="165">
        <v>0</v>
      </c>
      <c r="H25" s="165">
        <v>0</v>
      </c>
      <c r="I25" s="165">
        <v>0</v>
      </c>
      <c r="J25" s="165">
        <v>0</v>
      </c>
      <c r="K25" s="165">
        <v>0</v>
      </c>
      <c r="L25" s="165">
        <v>0</v>
      </c>
      <c r="M25" s="166">
        <v>0</v>
      </c>
      <c r="N25" s="329">
        <f t="shared" si="0"/>
        <v>0</v>
      </c>
    </row>
    <row r="26" spans="1:14" x14ac:dyDescent="0.2">
      <c r="A26" s="295" t="s">
        <v>24</v>
      </c>
      <c r="B26" s="167">
        <v>0</v>
      </c>
      <c r="C26" s="168">
        <v>0</v>
      </c>
      <c r="D26" s="168">
        <v>0</v>
      </c>
      <c r="E26" s="168">
        <v>0</v>
      </c>
      <c r="F26" s="168">
        <v>0</v>
      </c>
      <c r="G26" s="168">
        <v>0</v>
      </c>
      <c r="H26" s="168">
        <v>0</v>
      </c>
      <c r="I26" s="168">
        <v>0</v>
      </c>
      <c r="J26" s="168">
        <v>0</v>
      </c>
      <c r="K26" s="168">
        <v>0</v>
      </c>
      <c r="L26" s="168">
        <v>0</v>
      </c>
      <c r="M26" s="169">
        <v>0</v>
      </c>
      <c r="N26" s="329">
        <f t="shared" si="0"/>
        <v>0</v>
      </c>
    </row>
    <row r="27" spans="1:14" x14ac:dyDescent="0.2">
      <c r="A27" s="295" t="s">
        <v>18</v>
      </c>
      <c r="B27" s="170">
        <v>0</v>
      </c>
      <c r="C27" s="171">
        <v>0</v>
      </c>
      <c r="D27" s="171">
        <v>0</v>
      </c>
      <c r="E27" s="171">
        <v>0</v>
      </c>
      <c r="F27" s="171">
        <v>0</v>
      </c>
      <c r="G27" s="171">
        <v>0</v>
      </c>
      <c r="H27" s="171">
        <v>0</v>
      </c>
      <c r="I27" s="171">
        <v>0</v>
      </c>
      <c r="J27" s="171">
        <v>0</v>
      </c>
      <c r="K27" s="171">
        <v>0</v>
      </c>
      <c r="L27" s="171">
        <v>0</v>
      </c>
      <c r="M27" s="172">
        <v>0</v>
      </c>
      <c r="N27" s="329">
        <f t="shared" si="0"/>
        <v>0</v>
      </c>
    </row>
    <row r="28" spans="1:14" x14ac:dyDescent="0.2">
      <c r="A28" s="293" t="s">
        <v>250</v>
      </c>
      <c r="B28" s="332">
        <f t="shared" ref="B28:M28" si="4">SUM(B25:B27)</f>
        <v>0</v>
      </c>
      <c r="C28" s="332">
        <f t="shared" si="4"/>
        <v>0</v>
      </c>
      <c r="D28" s="332">
        <f t="shared" si="4"/>
        <v>0</v>
      </c>
      <c r="E28" s="332">
        <f t="shared" si="4"/>
        <v>0</v>
      </c>
      <c r="F28" s="332">
        <f t="shared" si="4"/>
        <v>0</v>
      </c>
      <c r="G28" s="332">
        <f t="shared" si="4"/>
        <v>0</v>
      </c>
      <c r="H28" s="332">
        <f t="shared" si="4"/>
        <v>0</v>
      </c>
      <c r="I28" s="332">
        <f t="shared" si="4"/>
        <v>0</v>
      </c>
      <c r="J28" s="332">
        <f t="shared" si="4"/>
        <v>0</v>
      </c>
      <c r="K28" s="332">
        <f t="shared" si="4"/>
        <v>0</v>
      </c>
      <c r="L28" s="332">
        <f t="shared" si="4"/>
        <v>0</v>
      </c>
      <c r="M28" s="333">
        <f t="shared" si="4"/>
        <v>0</v>
      </c>
      <c r="N28" s="319">
        <f t="shared" si="0"/>
        <v>0</v>
      </c>
    </row>
    <row r="29" spans="1:14" x14ac:dyDescent="0.2">
      <c r="A29" s="293" t="s">
        <v>27</v>
      </c>
      <c r="B29" s="332">
        <f t="shared" ref="B29:M29" si="5">+B17+B23+B28</f>
        <v>0</v>
      </c>
      <c r="C29" s="332">
        <f t="shared" si="5"/>
        <v>0</v>
      </c>
      <c r="D29" s="332">
        <f t="shared" si="5"/>
        <v>0</v>
      </c>
      <c r="E29" s="332">
        <f t="shared" si="5"/>
        <v>0</v>
      </c>
      <c r="F29" s="332">
        <f t="shared" si="5"/>
        <v>0</v>
      </c>
      <c r="G29" s="332">
        <f t="shared" si="5"/>
        <v>0</v>
      </c>
      <c r="H29" s="332">
        <f t="shared" si="5"/>
        <v>0</v>
      </c>
      <c r="I29" s="332">
        <f t="shared" si="5"/>
        <v>0</v>
      </c>
      <c r="J29" s="332">
        <f t="shared" si="5"/>
        <v>0</v>
      </c>
      <c r="K29" s="332">
        <f t="shared" si="5"/>
        <v>0</v>
      </c>
      <c r="L29" s="332">
        <f t="shared" si="5"/>
        <v>0</v>
      </c>
      <c r="M29" s="333">
        <f t="shared" si="5"/>
        <v>0</v>
      </c>
      <c r="N29" s="319">
        <f t="shared" si="0"/>
        <v>0</v>
      </c>
    </row>
    <row r="30" spans="1:14" x14ac:dyDescent="0.2">
      <c r="A30" s="713" t="s">
        <v>236</v>
      </c>
      <c r="B30" s="714"/>
      <c r="C30" s="714"/>
      <c r="D30" s="714"/>
      <c r="E30" s="714"/>
      <c r="F30" s="714"/>
      <c r="G30" s="714"/>
      <c r="H30" s="714"/>
      <c r="I30" s="714"/>
      <c r="J30" s="714"/>
      <c r="K30" s="714"/>
      <c r="L30" s="714"/>
      <c r="M30" s="714"/>
      <c r="N30" s="715"/>
    </row>
    <row r="31" spans="1:14" x14ac:dyDescent="0.2">
      <c r="A31" s="278" t="s">
        <v>954</v>
      </c>
      <c r="B31" s="327"/>
      <c r="C31" s="327"/>
      <c r="D31" s="327"/>
      <c r="E31" s="327"/>
      <c r="F31" s="327"/>
      <c r="G31" s="327"/>
      <c r="H31" s="327"/>
      <c r="I31" s="327"/>
      <c r="J31" s="327"/>
      <c r="K31" s="327"/>
      <c r="L31" s="327"/>
      <c r="M31" s="327"/>
      <c r="N31" s="328"/>
    </row>
    <row r="32" spans="1:14" x14ac:dyDescent="0.2">
      <c r="A32" s="295" t="s">
        <v>237</v>
      </c>
      <c r="B32" s="164">
        <v>0</v>
      </c>
      <c r="C32" s="165">
        <v>0</v>
      </c>
      <c r="D32" s="165">
        <v>0</v>
      </c>
      <c r="E32" s="165">
        <v>0</v>
      </c>
      <c r="F32" s="165">
        <v>0</v>
      </c>
      <c r="G32" s="165">
        <v>0</v>
      </c>
      <c r="H32" s="165">
        <v>0</v>
      </c>
      <c r="I32" s="165">
        <v>0</v>
      </c>
      <c r="J32" s="165">
        <v>0</v>
      </c>
      <c r="K32" s="165">
        <v>0</v>
      </c>
      <c r="L32" s="165">
        <v>0</v>
      </c>
      <c r="M32" s="166">
        <v>0</v>
      </c>
      <c r="N32" s="334">
        <f t="shared" si="0"/>
        <v>0</v>
      </c>
    </row>
    <row r="33" spans="1:14" x14ac:dyDescent="0.2">
      <c r="A33" s="288" t="s">
        <v>238</v>
      </c>
      <c r="B33" s="167">
        <v>0</v>
      </c>
      <c r="C33" s="168">
        <v>0</v>
      </c>
      <c r="D33" s="168">
        <v>0</v>
      </c>
      <c r="E33" s="168">
        <v>0</v>
      </c>
      <c r="F33" s="168">
        <v>0</v>
      </c>
      <c r="G33" s="168">
        <v>0</v>
      </c>
      <c r="H33" s="168">
        <v>0</v>
      </c>
      <c r="I33" s="168">
        <v>0</v>
      </c>
      <c r="J33" s="168">
        <v>0</v>
      </c>
      <c r="K33" s="168">
        <v>0</v>
      </c>
      <c r="L33" s="168">
        <v>0</v>
      </c>
      <c r="M33" s="169">
        <v>0</v>
      </c>
      <c r="N33" s="334">
        <f t="shared" si="0"/>
        <v>0</v>
      </c>
    </row>
    <row r="34" spans="1:14" x14ac:dyDescent="0.2">
      <c r="A34" s="295" t="s">
        <v>239</v>
      </c>
      <c r="B34" s="167">
        <v>0</v>
      </c>
      <c r="C34" s="168">
        <v>0</v>
      </c>
      <c r="D34" s="168">
        <v>0</v>
      </c>
      <c r="E34" s="168">
        <v>0</v>
      </c>
      <c r="F34" s="168">
        <v>0</v>
      </c>
      <c r="G34" s="168">
        <v>0</v>
      </c>
      <c r="H34" s="168">
        <v>0</v>
      </c>
      <c r="I34" s="168">
        <v>0</v>
      </c>
      <c r="J34" s="168">
        <v>0</v>
      </c>
      <c r="K34" s="168">
        <v>0</v>
      </c>
      <c r="L34" s="168">
        <v>0</v>
      </c>
      <c r="M34" s="169">
        <v>0</v>
      </c>
      <c r="N34" s="334">
        <f t="shared" si="0"/>
        <v>0</v>
      </c>
    </row>
    <row r="35" spans="1:14" x14ac:dyDescent="0.2">
      <c r="A35" s="295" t="s">
        <v>240</v>
      </c>
      <c r="B35" s="170">
        <v>0</v>
      </c>
      <c r="C35" s="171">
        <v>0</v>
      </c>
      <c r="D35" s="171">
        <v>0</v>
      </c>
      <c r="E35" s="171">
        <v>0</v>
      </c>
      <c r="F35" s="171">
        <v>0</v>
      </c>
      <c r="G35" s="171">
        <v>0</v>
      </c>
      <c r="H35" s="171">
        <v>0</v>
      </c>
      <c r="I35" s="171">
        <v>0</v>
      </c>
      <c r="J35" s="171">
        <v>0</v>
      </c>
      <c r="K35" s="171">
        <v>0</v>
      </c>
      <c r="L35" s="171">
        <v>0</v>
      </c>
      <c r="M35" s="172">
        <v>0</v>
      </c>
      <c r="N35" s="334">
        <f t="shared" si="0"/>
        <v>0</v>
      </c>
    </row>
    <row r="36" spans="1:14" x14ac:dyDescent="0.2">
      <c r="A36" s="319" t="s">
        <v>872</v>
      </c>
      <c r="B36" s="319">
        <f t="shared" ref="B36:M36" si="6">SUM(B32:B35)</f>
        <v>0</v>
      </c>
      <c r="C36" s="319">
        <f t="shared" si="6"/>
        <v>0</v>
      </c>
      <c r="D36" s="319">
        <f t="shared" si="6"/>
        <v>0</v>
      </c>
      <c r="E36" s="319">
        <f t="shared" si="6"/>
        <v>0</v>
      </c>
      <c r="F36" s="319">
        <f t="shared" si="6"/>
        <v>0</v>
      </c>
      <c r="G36" s="319">
        <f t="shared" si="6"/>
        <v>0</v>
      </c>
      <c r="H36" s="319">
        <f t="shared" si="6"/>
        <v>0</v>
      </c>
      <c r="I36" s="319">
        <f t="shared" si="6"/>
        <v>0</v>
      </c>
      <c r="J36" s="319">
        <f t="shared" si="6"/>
        <v>0</v>
      </c>
      <c r="K36" s="319">
        <f t="shared" si="6"/>
        <v>0</v>
      </c>
      <c r="L36" s="319">
        <f t="shared" si="6"/>
        <v>0</v>
      </c>
      <c r="M36" s="319">
        <f t="shared" si="6"/>
        <v>0</v>
      </c>
      <c r="N36" s="319">
        <f t="shared" si="0"/>
        <v>0</v>
      </c>
    </row>
    <row r="37" spans="1:14" x14ac:dyDescent="0.2">
      <c r="A37" s="278" t="s">
        <v>241</v>
      </c>
      <c r="B37" s="327"/>
      <c r="C37" s="327"/>
      <c r="D37" s="327"/>
      <c r="E37" s="327"/>
      <c r="F37" s="327"/>
      <c r="G37" s="327"/>
      <c r="H37" s="327"/>
      <c r="I37" s="327"/>
      <c r="J37" s="327"/>
      <c r="K37" s="327"/>
      <c r="L37" s="327"/>
      <c r="M37" s="327"/>
      <c r="N37" s="328"/>
    </row>
    <row r="38" spans="1:14" x14ac:dyDescent="0.2">
      <c r="A38" s="295" t="s">
        <v>242</v>
      </c>
      <c r="B38" s="164">
        <v>0</v>
      </c>
      <c r="C38" s="165">
        <v>0</v>
      </c>
      <c r="D38" s="165">
        <v>0</v>
      </c>
      <c r="E38" s="165">
        <v>0</v>
      </c>
      <c r="F38" s="165">
        <v>0</v>
      </c>
      <c r="G38" s="165">
        <v>0</v>
      </c>
      <c r="H38" s="165">
        <v>0</v>
      </c>
      <c r="I38" s="165">
        <v>0</v>
      </c>
      <c r="J38" s="165">
        <v>0</v>
      </c>
      <c r="K38" s="165">
        <v>0</v>
      </c>
      <c r="L38" s="165">
        <v>0</v>
      </c>
      <c r="M38" s="166">
        <v>0</v>
      </c>
      <c r="N38" s="334">
        <f t="shared" si="0"/>
        <v>0</v>
      </c>
    </row>
    <row r="39" spans="1:14" x14ac:dyDescent="0.2">
      <c r="A39" s="295" t="s">
        <v>243</v>
      </c>
      <c r="B39" s="167">
        <v>0</v>
      </c>
      <c r="C39" s="168">
        <v>0</v>
      </c>
      <c r="D39" s="168">
        <v>0</v>
      </c>
      <c r="E39" s="168">
        <v>0</v>
      </c>
      <c r="F39" s="168">
        <v>0</v>
      </c>
      <c r="G39" s="168">
        <v>0</v>
      </c>
      <c r="H39" s="168">
        <v>0</v>
      </c>
      <c r="I39" s="168">
        <v>0</v>
      </c>
      <c r="J39" s="168">
        <v>0</v>
      </c>
      <c r="K39" s="168">
        <v>0</v>
      </c>
      <c r="L39" s="168">
        <v>0</v>
      </c>
      <c r="M39" s="169">
        <v>0</v>
      </c>
      <c r="N39" s="334">
        <f t="shared" si="0"/>
        <v>0</v>
      </c>
    </row>
    <row r="40" spans="1:14" x14ac:dyDescent="0.2">
      <c r="A40" s="295" t="s">
        <v>244</v>
      </c>
      <c r="B40" s="170">
        <v>0</v>
      </c>
      <c r="C40" s="171">
        <v>0</v>
      </c>
      <c r="D40" s="171">
        <v>0</v>
      </c>
      <c r="E40" s="171">
        <v>0</v>
      </c>
      <c r="F40" s="171">
        <v>0</v>
      </c>
      <c r="G40" s="171">
        <v>0</v>
      </c>
      <c r="H40" s="171">
        <v>0</v>
      </c>
      <c r="I40" s="171">
        <v>0</v>
      </c>
      <c r="J40" s="171">
        <v>0</v>
      </c>
      <c r="K40" s="171">
        <v>0</v>
      </c>
      <c r="L40" s="171">
        <v>0</v>
      </c>
      <c r="M40" s="172">
        <v>0</v>
      </c>
      <c r="N40" s="334">
        <f t="shared" si="0"/>
        <v>0</v>
      </c>
    </row>
    <row r="41" spans="1:14" x14ac:dyDescent="0.2">
      <c r="A41" s="319" t="s">
        <v>873</v>
      </c>
      <c r="B41" s="319">
        <f t="shared" ref="B41:M41" si="7">SUM(B38:B40)</f>
        <v>0</v>
      </c>
      <c r="C41" s="319">
        <f t="shared" si="7"/>
        <v>0</v>
      </c>
      <c r="D41" s="319">
        <f t="shared" si="7"/>
        <v>0</v>
      </c>
      <c r="E41" s="319">
        <f t="shared" si="7"/>
        <v>0</v>
      </c>
      <c r="F41" s="319">
        <f t="shared" si="7"/>
        <v>0</v>
      </c>
      <c r="G41" s="319">
        <f t="shared" si="7"/>
        <v>0</v>
      </c>
      <c r="H41" s="319">
        <f t="shared" si="7"/>
        <v>0</v>
      </c>
      <c r="I41" s="319">
        <f t="shared" si="7"/>
        <v>0</v>
      </c>
      <c r="J41" s="319">
        <f t="shared" si="7"/>
        <v>0</v>
      </c>
      <c r="K41" s="319">
        <f t="shared" si="7"/>
        <v>0</v>
      </c>
      <c r="L41" s="319">
        <f t="shared" si="7"/>
        <v>0</v>
      </c>
      <c r="M41" s="319">
        <f t="shared" si="7"/>
        <v>0</v>
      </c>
      <c r="N41" s="319">
        <f t="shared" si="0"/>
        <v>0</v>
      </c>
    </row>
    <row r="42" spans="1:14" x14ac:dyDescent="0.2">
      <c r="A42" s="319" t="s">
        <v>29</v>
      </c>
      <c r="B42" s="319">
        <f t="shared" ref="B42:M42" si="8">SUM(B41+B36)</f>
        <v>0</v>
      </c>
      <c r="C42" s="319">
        <f t="shared" si="8"/>
        <v>0</v>
      </c>
      <c r="D42" s="319">
        <f t="shared" si="8"/>
        <v>0</v>
      </c>
      <c r="E42" s="319">
        <f t="shared" si="8"/>
        <v>0</v>
      </c>
      <c r="F42" s="319">
        <f t="shared" si="8"/>
        <v>0</v>
      </c>
      <c r="G42" s="319">
        <f t="shared" si="8"/>
        <v>0</v>
      </c>
      <c r="H42" s="319">
        <f t="shared" si="8"/>
        <v>0</v>
      </c>
      <c r="I42" s="319">
        <f t="shared" si="8"/>
        <v>0</v>
      </c>
      <c r="J42" s="319">
        <f t="shared" si="8"/>
        <v>0</v>
      </c>
      <c r="K42" s="319">
        <f t="shared" si="8"/>
        <v>0</v>
      </c>
      <c r="L42" s="319">
        <f t="shared" si="8"/>
        <v>0</v>
      </c>
      <c r="M42" s="319">
        <f t="shared" si="8"/>
        <v>0</v>
      </c>
      <c r="N42" s="319">
        <f t="shared" si="0"/>
        <v>0</v>
      </c>
    </row>
    <row r="43" spans="1:14" x14ac:dyDescent="0.2">
      <c r="A43" s="282" t="s">
        <v>253</v>
      </c>
      <c r="B43" s="173">
        <v>0</v>
      </c>
      <c r="C43" s="174">
        <v>0</v>
      </c>
      <c r="D43" s="174">
        <v>0</v>
      </c>
      <c r="E43" s="174">
        <v>0</v>
      </c>
      <c r="F43" s="174">
        <v>0</v>
      </c>
      <c r="G43" s="174">
        <v>0</v>
      </c>
      <c r="H43" s="174">
        <v>0</v>
      </c>
      <c r="I43" s="174">
        <v>0</v>
      </c>
      <c r="J43" s="174">
        <v>0</v>
      </c>
      <c r="K43" s="174">
        <v>0</v>
      </c>
      <c r="L43" s="174">
        <v>0</v>
      </c>
      <c r="M43" s="175">
        <v>0</v>
      </c>
      <c r="N43" s="334">
        <f t="shared" si="0"/>
        <v>0</v>
      </c>
    </row>
    <row r="44" spans="1:14" x14ac:dyDescent="0.2">
      <c r="A44" s="319" t="s">
        <v>874</v>
      </c>
      <c r="B44" s="319">
        <f t="shared" ref="B44:M44" si="9">SUM(B29+B42+B43)</f>
        <v>0</v>
      </c>
      <c r="C44" s="319">
        <f t="shared" si="9"/>
        <v>0</v>
      </c>
      <c r="D44" s="319">
        <f t="shared" si="9"/>
        <v>0</v>
      </c>
      <c r="E44" s="319">
        <f t="shared" si="9"/>
        <v>0</v>
      </c>
      <c r="F44" s="319">
        <f t="shared" si="9"/>
        <v>0</v>
      </c>
      <c r="G44" s="319">
        <f t="shared" si="9"/>
        <v>0</v>
      </c>
      <c r="H44" s="319">
        <f t="shared" si="9"/>
        <v>0</v>
      </c>
      <c r="I44" s="319">
        <f t="shared" si="9"/>
        <v>0</v>
      </c>
      <c r="J44" s="319">
        <f t="shared" si="9"/>
        <v>0</v>
      </c>
      <c r="K44" s="319">
        <f t="shared" si="9"/>
        <v>0</v>
      </c>
      <c r="L44" s="319">
        <f t="shared" si="9"/>
        <v>0</v>
      </c>
      <c r="M44" s="319">
        <f t="shared" si="9"/>
        <v>0</v>
      </c>
      <c r="N44" s="319">
        <f t="shared" si="0"/>
        <v>0</v>
      </c>
    </row>
  </sheetData>
  <mergeCells count="4">
    <mergeCell ref="A1:N1"/>
    <mergeCell ref="A2:N2"/>
    <mergeCell ref="A4:N4"/>
    <mergeCell ref="A30:N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N44"/>
  <sheetViews>
    <sheetView workbookViewId="0">
      <selection activeCell="A48" sqref="A48"/>
    </sheetView>
  </sheetViews>
  <sheetFormatPr baseColWidth="10" defaultRowHeight="12.75" x14ac:dyDescent="0.2"/>
  <cols>
    <col min="1" max="1" width="60.7109375" customWidth="1"/>
  </cols>
  <sheetData>
    <row r="1" spans="1:14" ht="15" x14ac:dyDescent="0.2">
      <c r="A1" s="704" t="str">
        <f>"Empresa "&amp; Datos_Generales!D3</f>
        <v xml:space="preserve">Empresa </v>
      </c>
      <c r="B1" s="704"/>
      <c r="C1" s="704"/>
      <c r="D1" s="704"/>
      <c r="E1" s="704"/>
      <c r="F1" s="704"/>
      <c r="G1" s="704"/>
      <c r="H1" s="704"/>
      <c r="I1" s="704"/>
      <c r="J1" s="704"/>
      <c r="K1" s="704"/>
      <c r="L1" s="704"/>
      <c r="M1" s="704"/>
      <c r="N1" s="704"/>
    </row>
    <row r="2" spans="1:14" ht="15" x14ac:dyDescent="0.2">
      <c r="A2" s="704" t="str">
        <f>"Cuadro 05: Precio promedio al Consumidor (U$/kWh) Clasificado por Categoría Tarifaria, " &amp; Datos_Generales!D4</f>
        <v xml:space="preserve">Cuadro 05: Precio promedio al Consumidor (U$/kWh) Clasificado por Categoría Tarifaria, </v>
      </c>
      <c r="B2" s="704"/>
      <c r="C2" s="704"/>
      <c r="D2" s="704"/>
      <c r="E2" s="704"/>
      <c r="F2" s="704"/>
      <c r="G2" s="704"/>
      <c r="H2" s="704"/>
      <c r="I2" s="704"/>
      <c r="J2" s="704"/>
      <c r="K2" s="704"/>
      <c r="L2" s="704"/>
      <c r="M2" s="704"/>
      <c r="N2" s="704"/>
    </row>
    <row r="3" spans="1:14" x14ac:dyDescent="0.2">
      <c r="A3" s="335" t="s">
        <v>12</v>
      </c>
      <c r="B3" s="325" t="s">
        <v>46</v>
      </c>
      <c r="C3" s="325" t="s">
        <v>221</v>
      </c>
      <c r="D3" s="325" t="s">
        <v>222</v>
      </c>
      <c r="E3" s="325" t="s">
        <v>223</v>
      </c>
      <c r="F3" s="325" t="s">
        <v>224</v>
      </c>
      <c r="G3" s="325" t="s">
        <v>225</v>
      </c>
      <c r="H3" s="325" t="s">
        <v>226</v>
      </c>
      <c r="I3" s="325" t="s">
        <v>227</v>
      </c>
      <c r="J3" s="325" t="s">
        <v>228</v>
      </c>
      <c r="K3" s="325" t="s">
        <v>229</v>
      </c>
      <c r="L3" s="325" t="s">
        <v>230</v>
      </c>
      <c r="M3" s="325" t="s">
        <v>231</v>
      </c>
      <c r="N3" s="326" t="s">
        <v>19</v>
      </c>
    </row>
    <row r="4" spans="1:14" x14ac:dyDescent="0.2">
      <c r="A4" s="716" t="s">
        <v>21</v>
      </c>
      <c r="B4" s="716"/>
      <c r="C4" s="716"/>
      <c r="D4" s="716"/>
      <c r="E4" s="716"/>
      <c r="F4" s="716"/>
      <c r="G4" s="716"/>
      <c r="H4" s="716"/>
      <c r="I4" s="716"/>
      <c r="J4" s="716"/>
      <c r="K4" s="716"/>
      <c r="L4" s="716"/>
      <c r="M4" s="716"/>
      <c r="N4" s="716"/>
    </row>
    <row r="5" spans="1:14" x14ac:dyDescent="0.2">
      <c r="A5" s="278" t="s">
        <v>947</v>
      </c>
      <c r="B5" s="327"/>
      <c r="C5" s="327"/>
      <c r="D5" s="327"/>
      <c r="E5" s="327"/>
      <c r="F5" s="327"/>
      <c r="G5" s="327"/>
      <c r="H5" s="327"/>
      <c r="I5" s="327"/>
      <c r="J5" s="327"/>
      <c r="K5" s="327"/>
      <c r="L5" s="327"/>
      <c r="M5" s="327"/>
      <c r="N5" s="328"/>
    </row>
    <row r="6" spans="1:14" x14ac:dyDescent="0.2">
      <c r="A6" s="295" t="s">
        <v>232</v>
      </c>
      <c r="B6" s="327"/>
      <c r="C6" s="327"/>
      <c r="D6" s="327"/>
      <c r="E6" s="327"/>
      <c r="F6" s="327"/>
      <c r="G6" s="327"/>
      <c r="H6" s="327"/>
      <c r="I6" s="327"/>
      <c r="J6" s="327"/>
      <c r="K6" s="327"/>
      <c r="L6" s="327"/>
      <c r="M6" s="327"/>
      <c r="N6" s="328"/>
    </row>
    <row r="7" spans="1:14" x14ac:dyDescent="0.2">
      <c r="A7" s="295" t="s">
        <v>233</v>
      </c>
      <c r="B7" s="164">
        <v>0</v>
      </c>
      <c r="C7" s="165">
        <v>0</v>
      </c>
      <c r="D7" s="165">
        <v>0</v>
      </c>
      <c r="E7" s="165">
        <v>0</v>
      </c>
      <c r="F7" s="165">
        <v>0</v>
      </c>
      <c r="G7" s="165">
        <v>0</v>
      </c>
      <c r="H7" s="165">
        <v>0</v>
      </c>
      <c r="I7" s="165">
        <v>0</v>
      </c>
      <c r="J7" s="165">
        <v>0</v>
      </c>
      <c r="K7" s="165">
        <v>0</v>
      </c>
      <c r="L7" s="165">
        <v>0</v>
      </c>
      <c r="M7" s="166">
        <v>0</v>
      </c>
      <c r="N7" s="329">
        <f>SUM(B7:M7)</f>
        <v>0</v>
      </c>
    </row>
    <row r="8" spans="1:14" x14ac:dyDescent="0.2">
      <c r="A8" s="288" t="s">
        <v>948</v>
      </c>
      <c r="B8" s="167">
        <v>0</v>
      </c>
      <c r="C8" s="168">
        <v>0</v>
      </c>
      <c r="D8" s="168">
        <v>0</v>
      </c>
      <c r="E8" s="168">
        <v>0</v>
      </c>
      <c r="F8" s="168">
        <v>0</v>
      </c>
      <c r="G8" s="168">
        <v>0</v>
      </c>
      <c r="H8" s="168">
        <v>0</v>
      </c>
      <c r="I8" s="168">
        <v>0</v>
      </c>
      <c r="J8" s="168">
        <v>0</v>
      </c>
      <c r="K8" s="168">
        <v>0</v>
      </c>
      <c r="L8" s="168">
        <v>0</v>
      </c>
      <c r="M8" s="169">
        <v>0</v>
      </c>
      <c r="N8" s="329">
        <f t="shared" ref="N8:N44" si="0">SUM(B8:M8)</f>
        <v>0</v>
      </c>
    </row>
    <row r="9" spans="1:14" x14ac:dyDescent="0.2">
      <c r="A9" s="288" t="s">
        <v>949</v>
      </c>
      <c r="B9" s="167">
        <v>0</v>
      </c>
      <c r="C9" s="168">
        <v>0</v>
      </c>
      <c r="D9" s="168">
        <v>0</v>
      </c>
      <c r="E9" s="168">
        <v>0</v>
      </c>
      <c r="F9" s="168">
        <v>0</v>
      </c>
      <c r="G9" s="168">
        <v>0</v>
      </c>
      <c r="H9" s="168">
        <v>0</v>
      </c>
      <c r="I9" s="168">
        <v>0</v>
      </c>
      <c r="J9" s="168">
        <v>0</v>
      </c>
      <c r="K9" s="168">
        <v>0</v>
      </c>
      <c r="L9" s="168">
        <v>0</v>
      </c>
      <c r="M9" s="169">
        <v>0</v>
      </c>
      <c r="N9" s="329">
        <f t="shared" si="0"/>
        <v>0</v>
      </c>
    </row>
    <row r="10" spans="1:14" x14ac:dyDescent="0.2">
      <c r="A10" s="288" t="s">
        <v>950</v>
      </c>
      <c r="B10" s="167">
        <v>0</v>
      </c>
      <c r="C10" s="168">
        <v>0</v>
      </c>
      <c r="D10" s="168">
        <v>0</v>
      </c>
      <c r="E10" s="168">
        <v>0</v>
      </c>
      <c r="F10" s="168">
        <v>0</v>
      </c>
      <c r="G10" s="168">
        <v>0</v>
      </c>
      <c r="H10" s="168">
        <v>0</v>
      </c>
      <c r="I10" s="168">
        <v>0</v>
      </c>
      <c r="J10" s="168">
        <v>0</v>
      </c>
      <c r="K10" s="168">
        <v>0</v>
      </c>
      <c r="L10" s="168">
        <v>0</v>
      </c>
      <c r="M10" s="169">
        <v>0</v>
      </c>
      <c r="N10" s="329">
        <f t="shared" si="0"/>
        <v>0</v>
      </c>
    </row>
    <row r="11" spans="1:14" x14ac:dyDescent="0.2">
      <c r="A11" s="288" t="s">
        <v>951</v>
      </c>
      <c r="B11" s="167">
        <v>0</v>
      </c>
      <c r="C11" s="168">
        <v>0</v>
      </c>
      <c r="D11" s="168">
        <v>0</v>
      </c>
      <c r="E11" s="168">
        <v>0</v>
      </c>
      <c r="F11" s="168">
        <v>0</v>
      </c>
      <c r="G11" s="168">
        <v>0</v>
      </c>
      <c r="H11" s="168">
        <v>0</v>
      </c>
      <c r="I11" s="168">
        <v>0</v>
      </c>
      <c r="J11" s="168">
        <v>0</v>
      </c>
      <c r="K11" s="168">
        <v>0</v>
      </c>
      <c r="L11" s="168">
        <v>0</v>
      </c>
      <c r="M11" s="169">
        <v>0</v>
      </c>
      <c r="N11" s="329">
        <f t="shared" si="0"/>
        <v>0</v>
      </c>
    </row>
    <row r="12" spans="1:14" x14ac:dyDescent="0.2">
      <c r="A12" s="288" t="s">
        <v>952</v>
      </c>
      <c r="B12" s="176">
        <v>0</v>
      </c>
      <c r="C12" s="177">
        <v>0</v>
      </c>
      <c r="D12" s="177">
        <v>0</v>
      </c>
      <c r="E12" s="177">
        <v>0</v>
      </c>
      <c r="F12" s="177">
        <v>0</v>
      </c>
      <c r="G12" s="177">
        <v>0</v>
      </c>
      <c r="H12" s="177">
        <v>0</v>
      </c>
      <c r="I12" s="177">
        <v>0</v>
      </c>
      <c r="J12" s="177">
        <v>0</v>
      </c>
      <c r="K12" s="177">
        <v>0</v>
      </c>
      <c r="L12" s="177">
        <v>0</v>
      </c>
      <c r="M12" s="178">
        <v>0</v>
      </c>
      <c r="N12" s="330">
        <f t="shared" si="0"/>
        <v>0</v>
      </c>
    </row>
    <row r="13" spans="1:14" x14ac:dyDescent="0.2">
      <c r="A13" s="294" t="s">
        <v>234</v>
      </c>
      <c r="B13" s="319">
        <f t="shared" ref="B13:M13" si="1">SUM(B7:B12)</f>
        <v>0</v>
      </c>
      <c r="C13" s="319">
        <f t="shared" si="1"/>
        <v>0</v>
      </c>
      <c r="D13" s="319">
        <f t="shared" si="1"/>
        <v>0</v>
      </c>
      <c r="E13" s="319">
        <f t="shared" si="1"/>
        <v>0</v>
      </c>
      <c r="F13" s="319">
        <f t="shared" si="1"/>
        <v>0</v>
      </c>
      <c r="G13" s="319">
        <f t="shared" si="1"/>
        <v>0</v>
      </c>
      <c r="H13" s="319">
        <f t="shared" si="1"/>
        <v>0</v>
      </c>
      <c r="I13" s="319">
        <f t="shared" si="1"/>
        <v>0</v>
      </c>
      <c r="J13" s="319">
        <f t="shared" si="1"/>
        <v>0</v>
      </c>
      <c r="K13" s="319">
        <f t="shared" si="1"/>
        <v>0</v>
      </c>
      <c r="L13" s="319">
        <f t="shared" si="1"/>
        <v>0</v>
      </c>
      <c r="M13" s="319">
        <f t="shared" si="1"/>
        <v>0</v>
      </c>
      <c r="N13" s="319">
        <f t="shared" si="0"/>
        <v>0</v>
      </c>
    </row>
    <row r="14" spans="1:14" x14ac:dyDescent="0.2">
      <c r="A14" s="288" t="s">
        <v>13</v>
      </c>
      <c r="B14" s="179">
        <v>0</v>
      </c>
      <c r="C14" s="180">
        <v>0</v>
      </c>
      <c r="D14" s="180">
        <v>0</v>
      </c>
      <c r="E14" s="180">
        <v>0</v>
      </c>
      <c r="F14" s="180">
        <v>0</v>
      </c>
      <c r="G14" s="180">
        <v>0</v>
      </c>
      <c r="H14" s="180">
        <v>0</v>
      </c>
      <c r="I14" s="180">
        <v>0</v>
      </c>
      <c r="J14" s="180">
        <v>0</v>
      </c>
      <c r="K14" s="180">
        <v>0</v>
      </c>
      <c r="L14" s="180">
        <v>0</v>
      </c>
      <c r="M14" s="181">
        <v>0</v>
      </c>
      <c r="N14" s="331">
        <f t="shared" si="0"/>
        <v>0</v>
      </c>
    </row>
    <row r="15" spans="1:14" x14ac:dyDescent="0.2">
      <c r="A15" s="295" t="s">
        <v>14</v>
      </c>
      <c r="B15" s="167">
        <v>0</v>
      </c>
      <c r="C15" s="168">
        <v>0</v>
      </c>
      <c r="D15" s="168">
        <v>0</v>
      </c>
      <c r="E15" s="168">
        <v>0</v>
      </c>
      <c r="F15" s="168">
        <v>0</v>
      </c>
      <c r="G15" s="168">
        <v>0</v>
      </c>
      <c r="H15" s="168">
        <v>0</v>
      </c>
      <c r="I15" s="168">
        <v>0</v>
      </c>
      <c r="J15" s="168">
        <v>0</v>
      </c>
      <c r="K15" s="168">
        <v>0</v>
      </c>
      <c r="L15" s="168">
        <v>0</v>
      </c>
      <c r="M15" s="169">
        <v>0</v>
      </c>
      <c r="N15" s="329">
        <f t="shared" si="0"/>
        <v>0</v>
      </c>
    </row>
    <row r="16" spans="1:14" x14ac:dyDescent="0.2">
      <c r="A16" s="295" t="s">
        <v>22</v>
      </c>
      <c r="B16" s="170">
        <v>0</v>
      </c>
      <c r="C16" s="171">
        <v>0</v>
      </c>
      <c r="D16" s="171">
        <v>0</v>
      </c>
      <c r="E16" s="171">
        <v>0</v>
      </c>
      <c r="F16" s="171">
        <v>0</v>
      </c>
      <c r="G16" s="171">
        <v>0</v>
      </c>
      <c r="H16" s="171">
        <v>0</v>
      </c>
      <c r="I16" s="171">
        <v>0</v>
      </c>
      <c r="J16" s="171">
        <v>0</v>
      </c>
      <c r="K16" s="171">
        <v>0</v>
      </c>
      <c r="L16" s="171">
        <v>0</v>
      </c>
      <c r="M16" s="172">
        <v>0</v>
      </c>
      <c r="N16" s="329">
        <f t="shared" si="0"/>
        <v>0</v>
      </c>
    </row>
    <row r="17" spans="1:14" x14ac:dyDescent="0.2">
      <c r="A17" s="294" t="s">
        <v>871</v>
      </c>
      <c r="B17" s="319">
        <f t="shared" ref="B17:M17" si="2">SUM(B13:B16)</f>
        <v>0</v>
      </c>
      <c r="C17" s="319">
        <f t="shared" si="2"/>
        <v>0</v>
      </c>
      <c r="D17" s="319">
        <f t="shared" si="2"/>
        <v>0</v>
      </c>
      <c r="E17" s="319">
        <f t="shared" si="2"/>
        <v>0</v>
      </c>
      <c r="F17" s="319">
        <f t="shared" si="2"/>
        <v>0</v>
      </c>
      <c r="G17" s="319">
        <f t="shared" si="2"/>
        <v>0</v>
      </c>
      <c r="H17" s="319">
        <f t="shared" si="2"/>
        <v>0</v>
      </c>
      <c r="I17" s="319">
        <f t="shared" si="2"/>
        <v>0</v>
      </c>
      <c r="J17" s="319">
        <f t="shared" si="2"/>
        <v>0</v>
      </c>
      <c r="K17" s="319">
        <f t="shared" si="2"/>
        <v>0</v>
      </c>
      <c r="L17" s="319">
        <f t="shared" si="2"/>
        <v>0</v>
      </c>
      <c r="M17" s="319">
        <f t="shared" si="2"/>
        <v>0</v>
      </c>
      <c r="N17" s="319">
        <f t="shared" si="0"/>
        <v>0</v>
      </c>
    </row>
    <row r="18" spans="1:14" x14ac:dyDescent="0.2">
      <c r="A18" s="295" t="s">
        <v>953</v>
      </c>
      <c r="B18" s="327"/>
      <c r="C18" s="327"/>
      <c r="D18" s="327"/>
      <c r="E18" s="327"/>
      <c r="F18" s="327"/>
      <c r="G18" s="327"/>
      <c r="H18" s="327"/>
      <c r="I18" s="327"/>
      <c r="J18" s="327"/>
      <c r="K18" s="327"/>
      <c r="L18" s="327"/>
      <c r="M18" s="327"/>
      <c r="N18" s="328"/>
    </row>
    <row r="19" spans="1:14" x14ac:dyDescent="0.2">
      <c r="A19" s="295" t="s">
        <v>15</v>
      </c>
      <c r="B19" s="164">
        <v>0</v>
      </c>
      <c r="C19" s="165">
        <v>0</v>
      </c>
      <c r="D19" s="165">
        <v>0</v>
      </c>
      <c r="E19" s="165">
        <v>0</v>
      </c>
      <c r="F19" s="165">
        <v>0</v>
      </c>
      <c r="G19" s="165">
        <v>0</v>
      </c>
      <c r="H19" s="165">
        <v>0</v>
      </c>
      <c r="I19" s="165">
        <v>0</v>
      </c>
      <c r="J19" s="165">
        <v>0</v>
      </c>
      <c r="K19" s="165">
        <v>0</v>
      </c>
      <c r="L19" s="165">
        <v>0</v>
      </c>
      <c r="M19" s="166">
        <v>0</v>
      </c>
      <c r="N19" s="329">
        <f t="shared" si="0"/>
        <v>0</v>
      </c>
    </row>
    <row r="20" spans="1:14" x14ac:dyDescent="0.2">
      <c r="A20" s="288" t="s">
        <v>16</v>
      </c>
      <c r="B20" s="167">
        <v>0</v>
      </c>
      <c r="C20" s="168">
        <v>0</v>
      </c>
      <c r="D20" s="168">
        <v>0</v>
      </c>
      <c r="E20" s="168">
        <v>0</v>
      </c>
      <c r="F20" s="168">
        <v>0</v>
      </c>
      <c r="G20" s="168">
        <v>0</v>
      </c>
      <c r="H20" s="168">
        <v>0</v>
      </c>
      <c r="I20" s="168">
        <v>0</v>
      </c>
      <c r="J20" s="168">
        <v>0</v>
      </c>
      <c r="K20" s="168">
        <v>0</v>
      </c>
      <c r="L20" s="168">
        <v>0</v>
      </c>
      <c r="M20" s="169">
        <v>0</v>
      </c>
      <c r="N20" s="329">
        <f t="shared" si="0"/>
        <v>0</v>
      </c>
    </row>
    <row r="21" spans="1:14" x14ac:dyDescent="0.2">
      <c r="A21" s="288" t="s">
        <v>17</v>
      </c>
      <c r="B21" s="167">
        <v>0</v>
      </c>
      <c r="C21" s="168">
        <v>0</v>
      </c>
      <c r="D21" s="168">
        <v>0</v>
      </c>
      <c r="E21" s="168">
        <v>0</v>
      </c>
      <c r="F21" s="168">
        <v>0</v>
      </c>
      <c r="G21" s="168">
        <v>0</v>
      </c>
      <c r="H21" s="168">
        <v>0</v>
      </c>
      <c r="I21" s="168">
        <v>0</v>
      </c>
      <c r="J21" s="168">
        <v>0</v>
      </c>
      <c r="K21" s="168">
        <v>0</v>
      </c>
      <c r="L21" s="168">
        <v>0</v>
      </c>
      <c r="M21" s="169">
        <v>0</v>
      </c>
      <c r="N21" s="329">
        <f t="shared" si="0"/>
        <v>0</v>
      </c>
    </row>
    <row r="22" spans="1:14" x14ac:dyDescent="0.2">
      <c r="A22" s="295" t="s">
        <v>20</v>
      </c>
      <c r="B22" s="170">
        <v>0</v>
      </c>
      <c r="C22" s="171">
        <v>0</v>
      </c>
      <c r="D22" s="171">
        <v>0</v>
      </c>
      <c r="E22" s="171">
        <v>0</v>
      </c>
      <c r="F22" s="171">
        <v>0</v>
      </c>
      <c r="G22" s="171">
        <v>0</v>
      </c>
      <c r="H22" s="171">
        <v>0</v>
      </c>
      <c r="I22" s="171">
        <v>0</v>
      </c>
      <c r="J22" s="171">
        <v>0</v>
      </c>
      <c r="K22" s="171">
        <v>0</v>
      </c>
      <c r="L22" s="171">
        <v>0</v>
      </c>
      <c r="M22" s="172">
        <v>0</v>
      </c>
      <c r="N22" s="329">
        <f t="shared" si="0"/>
        <v>0</v>
      </c>
    </row>
    <row r="23" spans="1:14" x14ac:dyDescent="0.2">
      <c r="A23" s="294" t="s">
        <v>248</v>
      </c>
      <c r="B23" s="319">
        <f t="shared" ref="B23:M23" si="3">SUM(B19:B22)</f>
        <v>0</v>
      </c>
      <c r="C23" s="319">
        <f t="shared" si="3"/>
        <v>0</v>
      </c>
      <c r="D23" s="319">
        <f t="shared" si="3"/>
        <v>0</v>
      </c>
      <c r="E23" s="319">
        <f t="shared" si="3"/>
        <v>0</v>
      </c>
      <c r="F23" s="319">
        <f t="shared" si="3"/>
        <v>0</v>
      </c>
      <c r="G23" s="319">
        <f t="shared" si="3"/>
        <v>0</v>
      </c>
      <c r="H23" s="319">
        <f t="shared" si="3"/>
        <v>0</v>
      </c>
      <c r="I23" s="319">
        <f t="shared" si="3"/>
        <v>0</v>
      </c>
      <c r="J23" s="319">
        <f t="shared" si="3"/>
        <v>0</v>
      </c>
      <c r="K23" s="319">
        <f t="shared" si="3"/>
        <v>0</v>
      </c>
      <c r="L23" s="319">
        <f t="shared" si="3"/>
        <v>0</v>
      </c>
      <c r="M23" s="319">
        <f t="shared" si="3"/>
        <v>0</v>
      </c>
      <c r="N23" s="319">
        <f t="shared" si="0"/>
        <v>0</v>
      </c>
    </row>
    <row r="24" spans="1:14" x14ac:dyDescent="0.2">
      <c r="A24" s="278" t="s">
        <v>235</v>
      </c>
      <c r="B24" s="327"/>
      <c r="C24" s="327"/>
      <c r="D24" s="327"/>
      <c r="E24" s="327"/>
      <c r="F24" s="327"/>
      <c r="G24" s="327"/>
      <c r="H24" s="327"/>
      <c r="I24" s="327"/>
      <c r="J24" s="327"/>
      <c r="K24" s="327"/>
      <c r="L24" s="327"/>
      <c r="M24" s="327"/>
      <c r="N24" s="328"/>
    </row>
    <row r="25" spans="1:14" x14ac:dyDescent="0.2">
      <c r="A25" s="295" t="s">
        <v>23</v>
      </c>
      <c r="B25" s="164">
        <v>0</v>
      </c>
      <c r="C25" s="165">
        <v>0</v>
      </c>
      <c r="D25" s="165">
        <v>0</v>
      </c>
      <c r="E25" s="165">
        <v>0</v>
      </c>
      <c r="F25" s="165">
        <v>0</v>
      </c>
      <c r="G25" s="165">
        <v>0</v>
      </c>
      <c r="H25" s="165">
        <v>0</v>
      </c>
      <c r="I25" s="165">
        <v>0</v>
      </c>
      <c r="J25" s="165">
        <v>0</v>
      </c>
      <c r="K25" s="165">
        <v>0</v>
      </c>
      <c r="L25" s="165">
        <v>0</v>
      </c>
      <c r="M25" s="166">
        <v>0</v>
      </c>
      <c r="N25" s="329">
        <f t="shared" si="0"/>
        <v>0</v>
      </c>
    </row>
    <row r="26" spans="1:14" x14ac:dyDescent="0.2">
      <c r="A26" s="295" t="s">
        <v>24</v>
      </c>
      <c r="B26" s="167">
        <v>0</v>
      </c>
      <c r="C26" s="168">
        <v>0</v>
      </c>
      <c r="D26" s="168">
        <v>0</v>
      </c>
      <c r="E26" s="168">
        <v>0</v>
      </c>
      <c r="F26" s="168">
        <v>0</v>
      </c>
      <c r="G26" s="168">
        <v>0</v>
      </c>
      <c r="H26" s="168">
        <v>0</v>
      </c>
      <c r="I26" s="168">
        <v>0</v>
      </c>
      <c r="J26" s="168">
        <v>0</v>
      </c>
      <c r="K26" s="168">
        <v>0</v>
      </c>
      <c r="L26" s="168">
        <v>0</v>
      </c>
      <c r="M26" s="169">
        <v>0</v>
      </c>
      <c r="N26" s="329">
        <f t="shared" si="0"/>
        <v>0</v>
      </c>
    </row>
    <row r="27" spans="1:14" x14ac:dyDescent="0.2">
      <c r="A27" s="295" t="s">
        <v>18</v>
      </c>
      <c r="B27" s="170">
        <v>0</v>
      </c>
      <c r="C27" s="171">
        <v>0</v>
      </c>
      <c r="D27" s="171">
        <v>0</v>
      </c>
      <c r="E27" s="171">
        <v>0</v>
      </c>
      <c r="F27" s="171">
        <v>0</v>
      </c>
      <c r="G27" s="171">
        <v>0</v>
      </c>
      <c r="H27" s="171">
        <v>0</v>
      </c>
      <c r="I27" s="171">
        <v>0</v>
      </c>
      <c r="J27" s="171">
        <v>0</v>
      </c>
      <c r="K27" s="171">
        <v>0</v>
      </c>
      <c r="L27" s="171">
        <v>0</v>
      </c>
      <c r="M27" s="172">
        <v>0</v>
      </c>
      <c r="N27" s="329">
        <f t="shared" si="0"/>
        <v>0</v>
      </c>
    </row>
    <row r="28" spans="1:14" x14ac:dyDescent="0.2">
      <c r="A28" s="294" t="s">
        <v>250</v>
      </c>
      <c r="B28" s="319">
        <f t="shared" ref="B28:M28" si="4">SUM(B25:B27)</f>
        <v>0</v>
      </c>
      <c r="C28" s="319">
        <f t="shared" si="4"/>
        <v>0</v>
      </c>
      <c r="D28" s="319">
        <f t="shared" si="4"/>
        <v>0</v>
      </c>
      <c r="E28" s="319">
        <f t="shared" si="4"/>
        <v>0</v>
      </c>
      <c r="F28" s="319">
        <f t="shared" si="4"/>
        <v>0</v>
      </c>
      <c r="G28" s="319">
        <f t="shared" si="4"/>
        <v>0</v>
      </c>
      <c r="H28" s="319">
        <f t="shared" si="4"/>
        <v>0</v>
      </c>
      <c r="I28" s="319">
        <f t="shared" si="4"/>
        <v>0</v>
      </c>
      <c r="J28" s="319">
        <f t="shared" si="4"/>
        <v>0</v>
      </c>
      <c r="K28" s="319">
        <f t="shared" si="4"/>
        <v>0</v>
      </c>
      <c r="L28" s="319">
        <f t="shared" si="4"/>
        <v>0</v>
      </c>
      <c r="M28" s="319">
        <f t="shared" si="4"/>
        <v>0</v>
      </c>
      <c r="N28" s="319">
        <f t="shared" si="0"/>
        <v>0</v>
      </c>
    </row>
    <row r="29" spans="1:14" x14ac:dyDescent="0.2">
      <c r="A29" s="294" t="s">
        <v>27</v>
      </c>
      <c r="B29" s="319">
        <f t="shared" ref="B29:M29" si="5">+B17+B23+B28</f>
        <v>0</v>
      </c>
      <c r="C29" s="319">
        <f t="shared" si="5"/>
        <v>0</v>
      </c>
      <c r="D29" s="319">
        <f t="shared" si="5"/>
        <v>0</v>
      </c>
      <c r="E29" s="319">
        <f t="shared" si="5"/>
        <v>0</v>
      </c>
      <c r="F29" s="319">
        <f t="shared" si="5"/>
        <v>0</v>
      </c>
      <c r="G29" s="319">
        <f t="shared" si="5"/>
        <v>0</v>
      </c>
      <c r="H29" s="319">
        <f t="shared" si="5"/>
        <v>0</v>
      </c>
      <c r="I29" s="319">
        <f t="shared" si="5"/>
        <v>0</v>
      </c>
      <c r="J29" s="319">
        <f t="shared" si="5"/>
        <v>0</v>
      </c>
      <c r="K29" s="319">
        <f t="shared" si="5"/>
        <v>0</v>
      </c>
      <c r="L29" s="319">
        <f t="shared" si="5"/>
        <v>0</v>
      </c>
      <c r="M29" s="319">
        <f t="shared" si="5"/>
        <v>0</v>
      </c>
      <c r="N29" s="319">
        <f t="shared" si="0"/>
        <v>0</v>
      </c>
    </row>
    <row r="30" spans="1:14" x14ac:dyDescent="0.2">
      <c r="A30" s="717" t="s">
        <v>236</v>
      </c>
      <c r="B30" s="717"/>
      <c r="C30" s="717"/>
      <c r="D30" s="717"/>
      <c r="E30" s="717"/>
      <c r="F30" s="717"/>
      <c r="G30" s="717"/>
      <c r="H30" s="717"/>
      <c r="I30" s="717"/>
      <c r="J30" s="717"/>
      <c r="K30" s="717"/>
      <c r="L30" s="717"/>
      <c r="M30" s="717"/>
      <c r="N30" s="717"/>
    </row>
    <row r="31" spans="1:14" x14ac:dyDescent="0.2">
      <c r="A31" s="278" t="s">
        <v>954</v>
      </c>
      <c r="B31" s="327"/>
      <c r="C31" s="327"/>
      <c r="D31" s="327"/>
      <c r="E31" s="327"/>
      <c r="F31" s="327"/>
      <c r="G31" s="327"/>
      <c r="H31" s="327"/>
      <c r="I31" s="327"/>
      <c r="J31" s="327"/>
      <c r="K31" s="327"/>
      <c r="L31" s="327"/>
      <c r="M31" s="327"/>
      <c r="N31" s="328"/>
    </row>
    <row r="32" spans="1:14" x14ac:dyDescent="0.2">
      <c r="A32" s="295" t="s">
        <v>237</v>
      </c>
      <c r="B32" s="164">
        <v>0</v>
      </c>
      <c r="C32" s="165">
        <v>0</v>
      </c>
      <c r="D32" s="165">
        <v>0</v>
      </c>
      <c r="E32" s="165">
        <v>0</v>
      </c>
      <c r="F32" s="165">
        <v>0</v>
      </c>
      <c r="G32" s="165">
        <v>0</v>
      </c>
      <c r="H32" s="165">
        <v>0</v>
      </c>
      <c r="I32" s="165">
        <v>0</v>
      </c>
      <c r="J32" s="165">
        <v>0</v>
      </c>
      <c r="K32" s="165">
        <v>0</v>
      </c>
      <c r="L32" s="165">
        <v>0</v>
      </c>
      <c r="M32" s="166">
        <v>0</v>
      </c>
      <c r="N32" s="334">
        <f t="shared" si="0"/>
        <v>0</v>
      </c>
    </row>
    <row r="33" spans="1:14" x14ac:dyDescent="0.2">
      <c r="A33" s="288" t="s">
        <v>238</v>
      </c>
      <c r="B33" s="167">
        <v>0</v>
      </c>
      <c r="C33" s="168">
        <v>0</v>
      </c>
      <c r="D33" s="168">
        <v>0</v>
      </c>
      <c r="E33" s="168">
        <v>0</v>
      </c>
      <c r="F33" s="168">
        <v>0</v>
      </c>
      <c r="G33" s="168">
        <v>0</v>
      </c>
      <c r="H33" s="168">
        <v>0</v>
      </c>
      <c r="I33" s="168">
        <v>0</v>
      </c>
      <c r="J33" s="168">
        <v>0</v>
      </c>
      <c r="K33" s="168">
        <v>0</v>
      </c>
      <c r="L33" s="168">
        <v>0</v>
      </c>
      <c r="M33" s="169">
        <v>0</v>
      </c>
      <c r="N33" s="334">
        <f t="shared" si="0"/>
        <v>0</v>
      </c>
    </row>
    <row r="34" spans="1:14" x14ac:dyDescent="0.2">
      <c r="A34" s="295" t="s">
        <v>239</v>
      </c>
      <c r="B34" s="167">
        <v>0</v>
      </c>
      <c r="C34" s="168">
        <v>0</v>
      </c>
      <c r="D34" s="168">
        <v>0</v>
      </c>
      <c r="E34" s="168">
        <v>0</v>
      </c>
      <c r="F34" s="168">
        <v>0</v>
      </c>
      <c r="G34" s="168">
        <v>0</v>
      </c>
      <c r="H34" s="168">
        <v>0</v>
      </c>
      <c r="I34" s="168">
        <v>0</v>
      </c>
      <c r="J34" s="168">
        <v>0</v>
      </c>
      <c r="K34" s="168">
        <v>0</v>
      </c>
      <c r="L34" s="168">
        <v>0</v>
      </c>
      <c r="M34" s="169">
        <v>0</v>
      </c>
      <c r="N34" s="334">
        <f t="shared" si="0"/>
        <v>0</v>
      </c>
    </row>
    <row r="35" spans="1:14" x14ac:dyDescent="0.2">
      <c r="A35" s="295" t="s">
        <v>240</v>
      </c>
      <c r="B35" s="170">
        <v>0</v>
      </c>
      <c r="C35" s="171">
        <v>0</v>
      </c>
      <c r="D35" s="171">
        <v>0</v>
      </c>
      <c r="E35" s="171">
        <v>0</v>
      </c>
      <c r="F35" s="171">
        <v>0</v>
      </c>
      <c r="G35" s="171">
        <v>0</v>
      </c>
      <c r="H35" s="171">
        <v>0</v>
      </c>
      <c r="I35" s="171">
        <v>0</v>
      </c>
      <c r="J35" s="171">
        <v>0</v>
      </c>
      <c r="K35" s="171">
        <v>0</v>
      </c>
      <c r="L35" s="171">
        <v>0</v>
      </c>
      <c r="M35" s="172">
        <v>0</v>
      </c>
      <c r="N35" s="334">
        <f t="shared" si="0"/>
        <v>0</v>
      </c>
    </row>
    <row r="36" spans="1:14" x14ac:dyDescent="0.2">
      <c r="A36" s="293" t="s">
        <v>252</v>
      </c>
      <c r="B36" s="332">
        <f t="shared" ref="B36:M36" si="6">SUM(B32:B35)</f>
        <v>0</v>
      </c>
      <c r="C36" s="332">
        <f t="shared" si="6"/>
        <v>0</v>
      </c>
      <c r="D36" s="332">
        <f t="shared" si="6"/>
        <v>0</v>
      </c>
      <c r="E36" s="332">
        <f t="shared" si="6"/>
        <v>0</v>
      </c>
      <c r="F36" s="332">
        <f t="shared" si="6"/>
        <v>0</v>
      </c>
      <c r="G36" s="332">
        <f t="shared" si="6"/>
        <v>0</v>
      </c>
      <c r="H36" s="332">
        <f t="shared" si="6"/>
        <v>0</v>
      </c>
      <c r="I36" s="332">
        <f t="shared" si="6"/>
        <v>0</v>
      </c>
      <c r="J36" s="332">
        <f t="shared" si="6"/>
        <v>0</v>
      </c>
      <c r="K36" s="332">
        <f t="shared" si="6"/>
        <v>0</v>
      </c>
      <c r="L36" s="332">
        <f t="shared" si="6"/>
        <v>0</v>
      </c>
      <c r="M36" s="333">
        <f t="shared" si="6"/>
        <v>0</v>
      </c>
      <c r="N36" s="319">
        <f t="shared" si="0"/>
        <v>0</v>
      </c>
    </row>
    <row r="37" spans="1:14" x14ac:dyDescent="0.2">
      <c r="A37" s="278" t="s">
        <v>241</v>
      </c>
      <c r="B37" s="327"/>
      <c r="C37" s="327"/>
      <c r="D37" s="327"/>
      <c r="E37" s="327"/>
      <c r="F37" s="327"/>
      <c r="G37" s="327"/>
      <c r="H37" s="327"/>
      <c r="I37" s="327"/>
      <c r="J37" s="327"/>
      <c r="K37" s="327"/>
      <c r="L37" s="327"/>
      <c r="M37" s="327"/>
      <c r="N37" s="328"/>
    </row>
    <row r="38" spans="1:14" x14ac:dyDescent="0.2">
      <c r="A38" s="295" t="s">
        <v>242</v>
      </c>
      <c r="B38" s="164">
        <v>0</v>
      </c>
      <c r="C38" s="165">
        <v>0</v>
      </c>
      <c r="D38" s="165">
        <v>0</v>
      </c>
      <c r="E38" s="165">
        <v>0</v>
      </c>
      <c r="F38" s="165">
        <v>0</v>
      </c>
      <c r="G38" s="165">
        <v>0</v>
      </c>
      <c r="H38" s="165">
        <v>0</v>
      </c>
      <c r="I38" s="165">
        <v>0</v>
      </c>
      <c r="J38" s="165">
        <v>0</v>
      </c>
      <c r="K38" s="165">
        <v>0</v>
      </c>
      <c r="L38" s="165">
        <v>0</v>
      </c>
      <c r="M38" s="166">
        <v>0</v>
      </c>
      <c r="N38" s="334">
        <f t="shared" si="0"/>
        <v>0</v>
      </c>
    </row>
    <row r="39" spans="1:14" x14ac:dyDescent="0.2">
      <c r="A39" s="295" t="s">
        <v>243</v>
      </c>
      <c r="B39" s="167">
        <v>0</v>
      </c>
      <c r="C39" s="168">
        <v>0</v>
      </c>
      <c r="D39" s="168">
        <v>0</v>
      </c>
      <c r="E39" s="168">
        <v>0</v>
      </c>
      <c r="F39" s="168">
        <v>0</v>
      </c>
      <c r="G39" s="168">
        <v>0</v>
      </c>
      <c r="H39" s="168">
        <v>0</v>
      </c>
      <c r="I39" s="168">
        <v>0</v>
      </c>
      <c r="J39" s="168">
        <v>0</v>
      </c>
      <c r="K39" s="168">
        <v>0</v>
      </c>
      <c r="L39" s="168">
        <v>0</v>
      </c>
      <c r="M39" s="169">
        <v>0</v>
      </c>
      <c r="N39" s="334">
        <f t="shared" si="0"/>
        <v>0</v>
      </c>
    </row>
    <row r="40" spans="1:14" x14ac:dyDescent="0.2">
      <c r="A40" s="295" t="s">
        <v>244</v>
      </c>
      <c r="B40" s="170">
        <v>0</v>
      </c>
      <c r="C40" s="171">
        <v>0</v>
      </c>
      <c r="D40" s="171">
        <v>0</v>
      </c>
      <c r="E40" s="171">
        <v>0</v>
      </c>
      <c r="F40" s="171">
        <v>0</v>
      </c>
      <c r="G40" s="171">
        <v>0</v>
      </c>
      <c r="H40" s="171">
        <v>0</v>
      </c>
      <c r="I40" s="171">
        <v>0</v>
      </c>
      <c r="J40" s="171">
        <v>0</v>
      </c>
      <c r="K40" s="171">
        <v>0</v>
      </c>
      <c r="L40" s="171">
        <v>0</v>
      </c>
      <c r="M40" s="172">
        <v>0</v>
      </c>
      <c r="N40" s="334">
        <f t="shared" si="0"/>
        <v>0</v>
      </c>
    </row>
    <row r="41" spans="1:14" x14ac:dyDescent="0.2">
      <c r="A41" s="294" t="s">
        <v>873</v>
      </c>
      <c r="B41" s="319">
        <f t="shared" ref="B41:M41" si="7">SUM(B38:B40)</f>
        <v>0</v>
      </c>
      <c r="C41" s="319">
        <f t="shared" si="7"/>
        <v>0</v>
      </c>
      <c r="D41" s="319">
        <f t="shared" si="7"/>
        <v>0</v>
      </c>
      <c r="E41" s="319">
        <f t="shared" si="7"/>
        <v>0</v>
      </c>
      <c r="F41" s="319">
        <f t="shared" si="7"/>
        <v>0</v>
      </c>
      <c r="G41" s="319">
        <f t="shared" si="7"/>
        <v>0</v>
      </c>
      <c r="H41" s="319">
        <f t="shared" si="7"/>
        <v>0</v>
      </c>
      <c r="I41" s="319">
        <f t="shared" si="7"/>
        <v>0</v>
      </c>
      <c r="J41" s="319">
        <f t="shared" si="7"/>
        <v>0</v>
      </c>
      <c r="K41" s="319">
        <f t="shared" si="7"/>
        <v>0</v>
      </c>
      <c r="L41" s="319">
        <f t="shared" si="7"/>
        <v>0</v>
      </c>
      <c r="M41" s="319">
        <f t="shared" si="7"/>
        <v>0</v>
      </c>
      <c r="N41" s="319">
        <f t="shared" si="0"/>
        <v>0</v>
      </c>
    </row>
    <row r="42" spans="1:14" x14ac:dyDescent="0.2">
      <c r="A42" s="294" t="s">
        <v>29</v>
      </c>
      <c r="B42" s="319">
        <f t="shared" ref="B42:M42" si="8">SUM(B41+B36)</f>
        <v>0</v>
      </c>
      <c r="C42" s="319">
        <f t="shared" si="8"/>
        <v>0</v>
      </c>
      <c r="D42" s="319">
        <f t="shared" si="8"/>
        <v>0</v>
      </c>
      <c r="E42" s="319">
        <f t="shared" si="8"/>
        <v>0</v>
      </c>
      <c r="F42" s="319">
        <f t="shared" si="8"/>
        <v>0</v>
      </c>
      <c r="G42" s="319">
        <f t="shared" si="8"/>
        <v>0</v>
      </c>
      <c r="H42" s="319">
        <f t="shared" si="8"/>
        <v>0</v>
      </c>
      <c r="I42" s="319">
        <f t="shared" si="8"/>
        <v>0</v>
      </c>
      <c r="J42" s="319">
        <f t="shared" si="8"/>
        <v>0</v>
      </c>
      <c r="K42" s="319">
        <f t="shared" si="8"/>
        <v>0</v>
      </c>
      <c r="L42" s="319">
        <f t="shared" si="8"/>
        <v>0</v>
      </c>
      <c r="M42" s="319">
        <f t="shared" si="8"/>
        <v>0</v>
      </c>
      <c r="N42" s="319">
        <f t="shared" si="0"/>
        <v>0</v>
      </c>
    </row>
    <row r="43" spans="1:14" x14ac:dyDescent="0.2">
      <c r="A43" s="282" t="s">
        <v>253</v>
      </c>
      <c r="B43" s="173">
        <v>0</v>
      </c>
      <c r="C43" s="174">
        <v>0</v>
      </c>
      <c r="D43" s="174">
        <v>0</v>
      </c>
      <c r="E43" s="174">
        <v>0</v>
      </c>
      <c r="F43" s="174">
        <v>0</v>
      </c>
      <c r="G43" s="174">
        <v>0</v>
      </c>
      <c r="H43" s="174">
        <v>0</v>
      </c>
      <c r="I43" s="174">
        <v>0</v>
      </c>
      <c r="J43" s="174">
        <v>0</v>
      </c>
      <c r="K43" s="174">
        <v>0</v>
      </c>
      <c r="L43" s="174">
        <v>0</v>
      </c>
      <c r="M43" s="175">
        <v>0</v>
      </c>
      <c r="N43" s="334">
        <f t="shared" si="0"/>
        <v>0</v>
      </c>
    </row>
    <row r="44" spans="1:14" x14ac:dyDescent="0.2">
      <c r="A44" s="294" t="s">
        <v>874</v>
      </c>
      <c r="B44" s="319">
        <f t="shared" ref="B44:M44" si="9">SUM(B29+B42+B43)</f>
        <v>0</v>
      </c>
      <c r="C44" s="319">
        <f t="shared" si="9"/>
        <v>0</v>
      </c>
      <c r="D44" s="319">
        <f t="shared" si="9"/>
        <v>0</v>
      </c>
      <c r="E44" s="319">
        <f t="shared" si="9"/>
        <v>0</v>
      </c>
      <c r="F44" s="319">
        <f t="shared" si="9"/>
        <v>0</v>
      </c>
      <c r="G44" s="319">
        <f t="shared" si="9"/>
        <v>0</v>
      </c>
      <c r="H44" s="319">
        <f t="shared" si="9"/>
        <v>0</v>
      </c>
      <c r="I44" s="319">
        <f t="shared" si="9"/>
        <v>0</v>
      </c>
      <c r="J44" s="319">
        <f t="shared" si="9"/>
        <v>0</v>
      </c>
      <c r="K44" s="319">
        <f t="shared" si="9"/>
        <v>0</v>
      </c>
      <c r="L44" s="319">
        <f t="shared" si="9"/>
        <v>0</v>
      </c>
      <c r="M44" s="319">
        <f t="shared" si="9"/>
        <v>0</v>
      </c>
      <c r="N44" s="319">
        <f t="shared" si="0"/>
        <v>0</v>
      </c>
    </row>
  </sheetData>
  <mergeCells count="4">
    <mergeCell ref="A1:N1"/>
    <mergeCell ref="A2:N2"/>
    <mergeCell ref="A4:N4"/>
    <mergeCell ref="A30:N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N34"/>
  <sheetViews>
    <sheetView workbookViewId="0">
      <selection activeCell="C49" sqref="C49"/>
    </sheetView>
  </sheetViews>
  <sheetFormatPr baseColWidth="10" defaultRowHeight="12.75" x14ac:dyDescent="0.2"/>
  <cols>
    <col min="1" max="1" width="50.42578125" customWidth="1"/>
  </cols>
  <sheetData>
    <row r="1" spans="1:14" ht="15" x14ac:dyDescent="0.2">
      <c r="A1" s="719" t="str">
        <f>"Empresa "&amp; Datos_Generales!D3</f>
        <v xml:space="preserve">Empresa </v>
      </c>
      <c r="B1" s="719"/>
      <c r="C1" s="719"/>
      <c r="D1" s="719"/>
      <c r="E1" s="719"/>
      <c r="F1" s="719"/>
      <c r="G1" s="719"/>
      <c r="H1" s="719"/>
      <c r="I1" s="719"/>
      <c r="J1" s="719"/>
      <c r="K1" s="719"/>
      <c r="L1" s="719"/>
      <c r="M1" s="719"/>
      <c r="N1" s="719"/>
    </row>
    <row r="2" spans="1:14" ht="15" x14ac:dyDescent="0.2">
      <c r="A2" s="719" t="str">
        <f>"Cuadro No 6: Potencia Eléctrica de Suministros  (kW), " &amp; Datos_Generales!D4</f>
        <v xml:space="preserve">Cuadro No 6: Potencia Eléctrica de Suministros  (kW), </v>
      </c>
      <c r="B2" s="719"/>
      <c r="C2" s="719"/>
      <c r="D2" s="719"/>
      <c r="E2" s="719"/>
      <c r="F2" s="719"/>
      <c r="G2" s="719"/>
      <c r="H2" s="719"/>
      <c r="I2" s="719"/>
      <c r="J2" s="719"/>
      <c r="K2" s="719"/>
      <c r="L2" s="719"/>
      <c r="M2" s="719"/>
      <c r="N2" s="719"/>
    </row>
    <row r="3" spans="1:14" x14ac:dyDescent="0.2">
      <c r="A3" s="337" t="s">
        <v>12</v>
      </c>
      <c r="B3" s="338" t="s">
        <v>266</v>
      </c>
      <c r="C3" s="338" t="s">
        <v>267</v>
      </c>
      <c r="D3" s="338" t="s">
        <v>268</v>
      </c>
      <c r="E3" s="338" t="s">
        <v>269</v>
      </c>
      <c r="F3" s="338" t="s">
        <v>270</v>
      </c>
      <c r="G3" s="338" t="s">
        <v>271</v>
      </c>
      <c r="H3" s="338" t="s">
        <v>272</v>
      </c>
      <c r="I3" s="338" t="s">
        <v>273</v>
      </c>
      <c r="J3" s="338" t="s">
        <v>274</v>
      </c>
      <c r="K3" s="338" t="s">
        <v>275</v>
      </c>
      <c r="L3" s="338" t="s">
        <v>276</v>
      </c>
      <c r="M3" s="338" t="s">
        <v>277</v>
      </c>
      <c r="N3" s="337" t="s">
        <v>19</v>
      </c>
    </row>
    <row r="4" spans="1:14" x14ac:dyDescent="0.2">
      <c r="A4" s="720" t="s">
        <v>125</v>
      </c>
      <c r="B4" s="721"/>
      <c r="C4" s="721"/>
      <c r="D4" s="721"/>
      <c r="E4" s="721"/>
      <c r="F4" s="721"/>
      <c r="G4" s="721"/>
      <c r="H4" s="721"/>
      <c r="I4" s="721"/>
      <c r="J4" s="721"/>
      <c r="K4" s="721"/>
      <c r="L4" s="721"/>
      <c r="M4" s="721"/>
      <c r="N4" s="722"/>
    </row>
    <row r="5" spans="1:14" x14ac:dyDescent="0.2">
      <c r="A5" s="339" t="s">
        <v>26</v>
      </c>
      <c r="B5" s="340"/>
      <c r="C5" s="340"/>
      <c r="D5" s="340"/>
      <c r="E5" s="340"/>
      <c r="F5" s="340"/>
      <c r="G5" s="340"/>
      <c r="H5" s="340"/>
      <c r="I5" s="340"/>
      <c r="J5" s="340"/>
      <c r="K5" s="340"/>
      <c r="L5" s="340"/>
      <c r="M5" s="340"/>
      <c r="N5" s="341"/>
    </row>
    <row r="6" spans="1:14" x14ac:dyDescent="0.2">
      <c r="A6" s="342" t="s">
        <v>264</v>
      </c>
      <c r="B6" s="343">
        <v>0</v>
      </c>
      <c r="C6" s="343">
        <v>0</v>
      </c>
      <c r="D6" s="343">
        <v>0</v>
      </c>
      <c r="E6" s="343">
        <v>0</v>
      </c>
      <c r="F6" s="343">
        <v>0</v>
      </c>
      <c r="G6" s="343">
        <v>0</v>
      </c>
      <c r="H6" s="343">
        <v>0</v>
      </c>
      <c r="I6" s="343">
        <v>0</v>
      </c>
      <c r="J6" s="343">
        <v>0</v>
      </c>
      <c r="K6" s="343">
        <v>0</v>
      </c>
      <c r="L6" s="343">
        <v>0</v>
      </c>
      <c r="M6" s="343">
        <v>0</v>
      </c>
      <c r="N6" s="344">
        <f>SUM(B6:M6)</f>
        <v>0</v>
      </c>
    </row>
    <row r="7" spans="1:14" x14ac:dyDescent="0.2">
      <c r="A7" s="342" t="s">
        <v>265</v>
      </c>
      <c r="B7" s="343">
        <v>0</v>
      </c>
      <c r="C7" s="343">
        <v>0</v>
      </c>
      <c r="D7" s="343">
        <v>0</v>
      </c>
      <c r="E7" s="343">
        <v>0</v>
      </c>
      <c r="F7" s="343">
        <v>0</v>
      </c>
      <c r="G7" s="343">
        <v>0</v>
      </c>
      <c r="H7" s="343">
        <v>0</v>
      </c>
      <c r="I7" s="343">
        <v>0</v>
      </c>
      <c r="J7" s="343">
        <v>0</v>
      </c>
      <c r="K7" s="343">
        <v>0</v>
      </c>
      <c r="L7" s="343">
        <v>0</v>
      </c>
      <c r="M7" s="343">
        <v>0</v>
      </c>
      <c r="N7" s="344">
        <f>SUM(B7:M7)</f>
        <v>0</v>
      </c>
    </row>
    <row r="8" spans="1:14" x14ac:dyDescent="0.2">
      <c r="A8" s="345" t="s">
        <v>27</v>
      </c>
      <c r="B8" s="346">
        <f>B6+B7</f>
        <v>0</v>
      </c>
      <c r="C8" s="346">
        <f t="shared" ref="C8:M8" si="0">C6+C7</f>
        <v>0</v>
      </c>
      <c r="D8" s="346">
        <f t="shared" si="0"/>
        <v>0</v>
      </c>
      <c r="E8" s="346">
        <f t="shared" si="0"/>
        <v>0</v>
      </c>
      <c r="F8" s="346">
        <f t="shared" si="0"/>
        <v>0</v>
      </c>
      <c r="G8" s="346">
        <f t="shared" si="0"/>
        <v>0</v>
      </c>
      <c r="H8" s="346">
        <f t="shared" si="0"/>
        <v>0</v>
      </c>
      <c r="I8" s="346">
        <f t="shared" si="0"/>
        <v>0</v>
      </c>
      <c r="J8" s="346">
        <f t="shared" si="0"/>
        <v>0</v>
      </c>
      <c r="K8" s="346">
        <f t="shared" si="0"/>
        <v>0</v>
      </c>
      <c r="L8" s="346">
        <f t="shared" si="0"/>
        <v>0</v>
      </c>
      <c r="M8" s="346">
        <f t="shared" si="0"/>
        <v>0</v>
      </c>
      <c r="N8" s="347">
        <f>SUM(B8:M8)</f>
        <v>0</v>
      </c>
    </row>
    <row r="9" spans="1:14" x14ac:dyDescent="0.2">
      <c r="A9" s="339" t="s">
        <v>28</v>
      </c>
      <c r="B9" s="340"/>
      <c r="C9" s="340"/>
      <c r="D9" s="340"/>
      <c r="E9" s="340"/>
      <c r="F9" s="340"/>
      <c r="G9" s="340"/>
      <c r="H9" s="340"/>
      <c r="I9" s="340"/>
      <c r="J9" s="340"/>
      <c r="K9" s="340"/>
      <c r="L9" s="340"/>
      <c r="M9" s="340"/>
      <c r="N9" s="341"/>
    </row>
    <row r="10" spans="1:14" x14ac:dyDescent="0.2">
      <c r="A10" s="342" t="s">
        <v>264</v>
      </c>
      <c r="B10" s="343">
        <v>0</v>
      </c>
      <c r="C10" s="343">
        <v>0</v>
      </c>
      <c r="D10" s="343">
        <v>0</v>
      </c>
      <c r="E10" s="343">
        <v>0</v>
      </c>
      <c r="F10" s="343">
        <v>0</v>
      </c>
      <c r="G10" s="343">
        <v>0</v>
      </c>
      <c r="H10" s="343">
        <v>0</v>
      </c>
      <c r="I10" s="343">
        <v>0</v>
      </c>
      <c r="J10" s="343">
        <v>0</v>
      </c>
      <c r="K10" s="343">
        <v>0</v>
      </c>
      <c r="L10" s="343">
        <v>0</v>
      </c>
      <c r="M10" s="343">
        <v>0</v>
      </c>
      <c r="N10" s="344">
        <f>SUM(B10:M10)</f>
        <v>0</v>
      </c>
    </row>
    <row r="11" spans="1:14" x14ac:dyDescent="0.2">
      <c r="A11" s="342" t="s">
        <v>265</v>
      </c>
      <c r="B11" s="343">
        <v>0</v>
      </c>
      <c r="C11" s="343">
        <v>0</v>
      </c>
      <c r="D11" s="343">
        <v>0</v>
      </c>
      <c r="E11" s="343">
        <v>0</v>
      </c>
      <c r="F11" s="343">
        <v>0</v>
      </c>
      <c r="G11" s="343">
        <v>0</v>
      </c>
      <c r="H11" s="343">
        <v>0</v>
      </c>
      <c r="I11" s="343">
        <v>0</v>
      </c>
      <c r="J11" s="343">
        <v>0</v>
      </c>
      <c r="K11" s="343">
        <v>0</v>
      </c>
      <c r="L11" s="343">
        <v>0</v>
      </c>
      <c r="M11" s="343">
        <v>0</v>
      </c>
      <c r="N11" s="344">
        <f>SUM(B11:M11)</f>
        <v>0</v>
      </c>
    </row>
    <row r="12" spans="1:14" x14ac:dyDescent="0.2">
      <c r="A12" s="348" t="s">
        <v>29</v>
      </c>
      <c r="B12" s="346">
        <f>B10+B11</f>
        <v>0</v>
      </c>
      <c r="C12" s="346">
        <f t="shared" ref="C12:M12" si="1">C10+C11</f>
        <v>0</v>
      </c>
      <c r="D12" s="346">
        <f>D10+D11</f>
        <v>0</v>
      </c>
      <c r="E12" s="346">
        <f t="shared" si="1"/>
        <v>0</v>
      </c>
      <c r="F12" s="346">
        <f t="shared" si="1"/>
        <v>0</v>
      </c>
      <c r="G12" s="346">
        <f t="shared" si="1"/>
        <v>0</v>
      </c>
      <c r="H12" s="346">
        <f t="shared" si="1"/>
        <v>0</v>
      </c>
      <c r="I12" s="346">
        <f t="shared" si="1"/>
        <v>0</v>
      </c>
      <c r="J12" s="346">
        <f t="shared" si="1"/>
        <v>0</v>
      </c>
      <c r="K12" s="346">
        <f t="shared" si="1"/>
        <v>0</v>
      </c>
      <c r="L12" s="346">
        <f t="shared" si="1"/>
        <v>0</v>
      </c>
      <c r="M12" s="346">
        <f t="shared" si="1"/>
        <v>0</v>
      </c>
      <c r="N12" s="347">
        <f>SUM(B12:M12)</f>
        <v>0</v>
      </c>
    </row>
    <row r="13" spans="1:14" x14ac:dyDescent="0.2">
      <c r="A13" s="349" t="s">
        <v>32</v>
      </c>
      <c r="B13" s="350">
        <f>B8+B12</f>
        <v>0</v>
      </c>
      <c r="C13" s="350">
        <f t="shared" ref="C13:M13" si="2">C8+C12</f>
        <v>0</v>
      </c>
      <c r="D13" s="350">
        <f t="shared" si="2"/>
        <v>0</v>
      </c>
      <c r="E13" s="350">
        <f t="shared" si="2"/>
        <v>0</v>
      </c>
      <c r="F13" s="350">
        <f t="shared" si="2"/>
        <v>0</v>
      </c>
      <c r="G13" s="350">
        <f t="shared" si="2"/>
        <v>0</v>
      </c>
      <c r="H13" s="350">
        <f t="shared" si="2"/>
        <v>0</v>
      </c>
      <c r="I13" s="350">
        <f t="shared" si="2"/>
        <v>0</v>
      </c>
      <c r="J13" s="350">
        <f t="shared" si="2"/>
        <v>0</v>
      </c>
      <c r="K13" s="350">
        <f t="shared" si="2"/>
        <v>0</v>
      </c>
      <c r="L13" s="350">
        <f t="shared" si="2"/>
        <v>0</v>
      </c>
      <c r="M13" s="350">
        <f t="shared" si="2"/>
        <v>0</v>
      </c>
      <c r="N13" s="350">
        <f>SUM(B13:M13)</f>
        <v>0</v>
      </c>
    </row>
    <row r="14" spans="1:14" x14ac:dyDescent="0.2">
      <c r="A14" s="720" t="s">
        <v>126</v>
      </c>
      <c r="B14" s="721"/>
      <c r="C14" s="721"/>
      <c r="D14" s="721"/>
      <c r="E14" s="721"/>
      <c r="F14" s="721"/>
      <c r="G14" s="721"/>
      <c r="H14" s="721"/>
      <c r="I14" s="721"/>
      <c r="J14" s="721"/>
      <c r="K14" s="721"/>
      <c r="L14" s="721"/>
      <c r="M14" s="721"/>
      <c r="N14" s="722"/>
    </row>
    <row r="15" spans="1:14" x14ac:dyDescent="0.2">
      <c r="A15" s="339" t="s">
        <v>26</v>
      </c>
      <c r="B15" s="340"/>
      <c r="C15" s="340"/>
      <c r="D15" s="340"/>
      <c r="E15" s="340"/>
      <c r="F15" s="340"/>
      <c r="G15" s="340"/>
      <c r="H15" s="340"/>
      <c r="I15" s="340"/>
      <c r="J15" s="340"/>
      <c r="K15" s="340"/>
      <c r="L15" s="340"/>
      <c r="M15" s="340"/>
      <c r="N15" s="341"/>
    </row>
    <row r="16" spans="1:14" x14ac:dyDescent="0.2">
      <c r="A16" s="342" t="s">
        <v>264</v>
      </c>
      <c r="B16" s="343">
        <v>0</v>
      </c>
      <c r="C16" s="343">
        <v>0</v>
      </c>
      <c r="D16" s="343">
        <v>0</v>
      </c>
      <c r="E16" s="343">
        <v>0</v>
      </c>
      <c r="F16" s="343">
        <v>0</v>
      </c>
      <c r="G16" s="343">
        <v>0</v>
      </c>
      <c r="H16" s="343">
        <v>0</v>
      </c>
      <c r="I16" s="343">
        <v>0</v>
      </c>
      <c r="J16" s="343">
        <v>0</v>
      </c>
      <c r="K16" s="343">
        <v>0</v>
      </c>
      <c r="L16" s="343">
        <v>0</v>
      </c>
      <c r="M16" s="343">
        <v>0</v>
      </c>
      <c r="N16" s="344">
        <f>SUM(B16:M16)</f>
        <v>0</v>
      </c>
    </row>
    <row r="17" spans="1:14" x14ac:dyDescent="0.2">
      <c r="A17" s="342" t="s">
        <v>265</v>
      </c>
      <c r="B17" s="343">
        <v>0</v>
      </c>
      <c r="C17" s="343">
        <v>0</v>
      </c>
      <c r="D17" s="343">
        <v>0</v>
      </c>
      <c r="E17" s="343">
        <v>0</v>
      </c>
      <c r="F17" s="343">
        <v>0</v>
      </c>
      <c r="G17" s="343">
        <v>0</v>
      </c>
      <c r="H17" s="343">
        <v>0</v>
      </c>
      <c r="I17" s="343">
        <v>0</v>
      </c>
      <c r="J17" s="343">
        <v>0</v>
      </c>
      <c r="K17" s="343">
        <v>0</v>
      </c>
      <c r="L17" s="343">
        <v>0</v>
      </c>
      <c r="M17" s="343">
        <v>0</v>
      </c>
      <c r="N17" s="344">
        <f>SUM(B17:M17)</f>
        <v>0</v>
      </c>
    </row>
    <row r="18" spans="1:14" x14ac:dyDescent="0.2">
      <c r="A18" s="348" t="s">
        <v>27</v>
      </c>
      <c r="B18" s="346">
        <f>B16+B17</f>
        <v>0</v>
      </c>
      <c r="C18" s="346">
        <f t="shared" ref="C18:M18" si="3">C16+C17</f>
        <v>0</v>
      </c>
      <c r="D18" s="346">
        <f>D16+D17</f>
        <v>0</v>
      </c>
      <c r="E18" s="346">
        <f t="shared" si="3"/>
        <v>0</v>
      </c>
      <c r="F18" s="346">
        <f t="shared" si="3"/>
        <v>0</v>
      </c>
      <c r="G18" s="346">
        <f t="shared" si="3"/>
        <v>0</v>
      </c>
      <c r="H18" s="346">
        <f t="shared" si="3"/>
        <v>0</v>
      </c>
      <c r="I18" s="346">
        <f t="shared" si="3"/>
        <v>0</v>
      </c>
      <c r="J18" s="346">
        <f t="shared" si="3"/>
        <v>0</v>
      </c>
      <c r="K18" s="346">
        <f t="shared" si="3"/>
        <v>0</v>
      </c>
      <c r="L18" s="346">
        <f t="shared" si="3"/>
        <v>0</v>
      </c>
      <c r="M18" s="346">
        <f t="shared" si="3"/>
        <v>0</v>
      </c>
      <c r="N18" s="347">
        <f>SUM(B18:M18)</f>
        <v>0</v>
      </c>
    </row>
    <row r="19" spans="1:14" x14ac:dyDescent="0.2">
      <c r="A19" s="339" t="s">
        <v>28</v>
      </c>
      <c r="B19" s="340"/>
      <c r="C19" s="340"/>
      <c r="D19" s="340"/>
      <c r="E19" s="340"/>
      <c r="F19" s="340"/>
      <c r="G19" s="340"/>
      <c r="H19" s="340"/>
      <c r="I19" s="340"/>
      <c r="J19" s="340"/>
      <c r="K19" s="340"/>
      <c r="L19" s="340"/>
      <c r="M19" s="340"/>
      <c r="N19" s="341"/>
    </row>
    <row r="20" spans="1:14" x14ac:dyDescent="0.2">
      <c r="A20" s="342" t="s">
        <v>264</v>
      </c>
      <c r="B20" s="343">
        <v>0</v>
      </c>
      <c r="C20" s="343">
        <v>0</v>
      </c>
      <c r="D20" s="343">
        <v>0</v>
      </c>
      <c r="E20" s="343">
        <v>0</v>
      </c>
      <c r="F20" s="343">
        <v>0</v>
      </c>
      <c r="G20" s="343">
        <v>0</v>
      </c>
      <c r="H20" s="343">
        <v>0</v>
      </c>
      <c r="I20" s="343">
        <v>0</v>
      </c>
      <c r="J20" s="343">
        <v>0</v>
      </c>
      <c r="K20" s="343">
        <v>0</v>
      </c>
      <c r="L20" s="343">
        <v>0</v>
      </c>
      <c r="M20" s="343">
        <v>0</v>
      </c>
      <c r="N20" s="344">
        <f>SUM(B20:M20)</f>
        <v>0</v>
      </c>
    </row>
    <row r="21" spans="1:14" x14ac:dyDescent="0.2">
      <c r="A21" s="342" t="s">
        <v>265</v>
      </c>
      <c r="B21" s="343">
        <v>0</v>
      </c>
      <c r="C21" s="343">
        <v>0</v>
      </c>
      <c r="D21" s="343">
        <v>0</v>
      </c>
      <c r="E21" s="343">
        <v>0</v>
      </c>
      <c r="F21" s="343">
        <v>0</v>
      </c>
      <c r="G21" s="343">
        <v>0</v>
      </c>
      <c r="H21" s="343">
        <v>0</v>
      </c>
      <c r="I21" s="343">
        <v>0</v>
      </c>
      <c r="J21" s="343">
        <v>0</v>
      </c>
      <c r="K21" s="343">
        <v>0</v>
      </c>
      <c r="L21" s="343">
        <v>0</v>
      </c>
      <c r="M21" s="343">
        <v>0</v>
      </c>
      <c r="N21" s="344">
        <f>SUM(B21:M21)</f>
        <v>0</v>
      </c>
    </row>
    <row r="22" spans="1:14" x14ac:dyDescent="0.2">
      <c r="A22" s="348" t="s">
        <v>29</v>
      </c>
      <c r="B22" s="346">
        <f>B20+B21</f>
        <v>0</v>
      </c>
      <c r="C22" s="346">
        <f t="shared" ref="C22:M22" si="4">C20+C21</f>
        <v>0</v>
      </c>
      <c r="D22" s="346">
        <f>D20+D21</f>
        <v>0</v>
      </c>
      <c r="E22" s="346">
        <f t="shared" si="4"/>
        <v>0</v>
      </c>
      <c r="F22" s="346">
        <f t="shared" si="4"/>
        <v>0</v>
      </c>
      <c r="G22" s="346">
        <f t="shared" si="4"/>
        <v>0</v>
      </c>
      <c r="H22" s="346">
        <f t="shared" si="4"/>
        <v>0</v>
      </c>
      <c r="I22" s="346">
        <f t="shared" si="4"/>
        <v>0</v>
      </c>
      <c r="J22" s="346">
        <f t="shared" si="4"/>
        <v>0</v>
      </c>
      <c r="K22" s="346">
        <f t="shared" si="4"/>
        <v>0</v>
      </c>
      <c r="L22" s="346">
        <f t="shared" si="4"/>
        <v>0</v>
      </c>
      <c r="M22" s="346">
        <f t="shared" si="4"/>
        <v>0</v>
      </c>
      <c r="N22" s="347">
        <f>SUM(B22:M22)</f>
        <v>0</v>
      </c>
    </row>
    <row r="23" spans="1:14" x14ac:dyDescent="0.2">
      <c r="A23" s="351" t="s">
        <v>32</v>
      </c>
      <c r="B23" s="352">
        <f>B18+B22</f>
        <v>0</v>
      </c>
      <c r="C23" s="352">
        <f t="shared" ref="C23:M23" si="5">C18+C22</f>
        <v>0</v>
      </c>
      <c r="D23" s="352">
        <f t="shared" si="5"/>
        <v>0</v>
      </c>
      <c r="E23" s="352">
        <f t="shared" si="5"/>
        <v>0</v>
      </c>
      <c r="F23" s="352">
        <f t="shared" si="5"/>
        <v>0</v>
      </c>
      <c r="G23" s="352">
        <f t="shared" si="5"/>
        <v>0</v>
      </c>
      <c r="H23" s="352">
        <f t="shared" si="5"/>
        <v>0</v>
      </c>
      <c r="I23" s="352">
        <f t="shared" si="5"/>
        <v>0</v>
      </c>
      <c r="J23" s="352">
        <f t="shared" si="5"/>
        <v>0</v>
      </c>
      <c r="K23" s="352">
        <f t="shared" si="5"/>
        <v>0</v>
      </c>
      <c r="L23" s="352">
        <f t="shared" si="5"/>
        <v>0</v>
      </c>
      <c r="M23" s="352">
        <f t="shared" si="5"/>
        <v>0</v>
      </c>
      <c r="N23" s="352">
        <f>SUM(B23:M23)</f>
        <v>0</v>
      </c>
    </row>
    <row r="24" spans="1:14" x14ac:dyDescent="0.2">
      <c r="A24" s="720" t="s">
        <v>127</v>
      </c>
      <c r="B24" s="721"/>
      <c r="C24" s="721"/>
      <c r="D24" s="721"/>
      <c r="E24" s="721"/>
      <c r="F24" s="721"/>
      <c r="G24" s="721"/>
      <c r="H24" s="721"/>
      <c r="I24" s="721"/>
      <c r="J24" s="721"/>
      <c r="K24" s="721"/>
      <c r="L24" s="721"/>
      <c r="M24" s="721"/>
      <c r="N24" s="722"/>
    </row>
    <row r="25" spans="1:14" x14ac:dyDescent="0.2">
      <c r="A25" s="339" t="s">
        <v>26</v>
      </c>
      <c r="B25" s="340"/>
      <c r="C25" s="340"/>
      <c r="D25" s="340"/>
      <c r="E25" s="340"/>
      <c r="F25" s="340"/>
      <c r="G25" s="340"/>
      <c r="H25" s="340"/>
      <c r="I25" s="340"/>
      <c r="J25" s="340"/>
      <c r="K25" s="340"/>
      <c r="L25" s="340"/>
      <c r="M25" s="340"/>
      <c r="N25" s="341"/>
    </row>
    <row r="26" spans="1:14" x14ac:dyDescent="0.2">
      <c r="A26" s="342" t="s">
        <v>264</v>
      </c>
      <c r="B26" s="343">
        <v>0</v>
      </c>
      <c r="C26" s="343">
        <v>0</v>
      </c>
      <c r="D26" s="343">
        <v>0</v>
      </c>
      <c r="E26" s="343">
        <v>0</v>
      </c>
      <c r="F26" s="343">
        <v>0</v>
      </c>
      <c r="G26" s="343">
        <v>0</v>
      </c>
      <c r="H26" s="343">
        <v>0</v>
      </c>
      <c r="I26" s="343">
        <v>0</v>
      </c>
      <c r="J26" s="343">
        <v>0</v>
      </c>
      <c r="K26" s="343">
        <v>0</v>
      </c>
      <c r="L26" s="343">
        <v>0</v>
      </c>
      <c r="M26" s="343">
        <v>0</v>
      </c>
      <c r="N26" s="344">
        <f>SUM(B26:M26)</f>
        <v>0</v>
      </c>
    </row>
    <row r="27" spans="1:14" x14ac:dyDescent="0.2">
      <c r="A27" s="342" t="s">
        <v>265</v>
      </c>
      <c r="B27" s="343">
        <v>0</v>
      </c>
      <c r="C27" s="343">
        <v>0</v>
      </c>
      <c r="D27" s="343">
        <v>0</v>
      </c>
      <c r="E27" s="343">
        <v>0</v>
      </c>
      <c r="F27" s="343">
        <v>0</v>
      </c>
      <c r="G27" s="343">
        <v>0</v>
      </c>
      <c r="H27" s="343">
        <v>0</v>
      </c>
      <c r="I27" s="343">
        <v>0</v>
      </c>
      <c r="J27" s="343">
        <v>0</v>
      </c>
      <c r="K27" s="343">
        <v>0</v>
      </c>
      <c r="L27" s="343">
        <v>0</v>
      </c>
      <c r="M27" s="343">
        <v>0</v>
      </c>
      <c r="N27" s="344">
        <f>SUM(B27:M27)</f>
        <v>0</v>
      </c>
    </row>
    <row r="28" spans="1:14" x14ac:dyDescent="0.2">
      <c r="A28" s="348" t="s">
        <v>27</v>
      </c>
      <c r="B28" s="346">
        <f>B26+B27</f>
        <v>0</v>
      </c>
      <c r="C28" s="346">
        <f t="shared" ref="C28:M28" si="6">C26+C27</f>
        <v>0</v>
      </c>
      <c r="D28" s="346">
        <f t="shared" si="6"/>
        <v>0</v>
      </c>
      <c r="E28" s="346">
        <f t="shared" si="6"/>
        <v>0</v>
      </c>
      <c r="F28" s="346">
        <f t="shared" si="6"/>
        <v>0</v>
      </c>
      <c r="G28" s="346">
        <f t="shared" si="6"/>
        <v>0</v>
      </c>
      <c r="H28" s="346">
        <f t="shared" si="6"/>
        <v>0</v>
      </c>
      <c r="I28" s="346">
        <f t="shared" si="6"/>
        <v>0</v>
      </c>
      <c r="J28" s="346">
        <f t="shared" si="6"/>
        <v>0</v>
      </c>
      <c r="K28" s="346">
        <f t="shared" si="6"/>
        <v>0</v>
      </c>
      <c r="L28" s="346">
        <f t="shared" si="6"/>
        <v>0</v>
      </c>
      <c r="M28" s="346">
        <f t="shared" si="6"/>
        <v>0</v>
      </c>
      <c r="N28" s="347">
        <f>SUM(B28:M28)</f>
        <v>0</v>
      </c>
    </row>
    <row r="29" spans="1:14" x14ac:dyDescent="0.2">
      <c r="A29" s="339" t="s">
        <v>28</v>
      </c>
      <c r="B29" s="340"/>
      <c r="C29" s="340"/>
      <c r="D29" s="340"/>
      <c r="E29" s="340"/>
      <c r="F29" s="340"/>
      <c r="G29" s="340"/>
      <c r="H29" s="340"/>
      <c r="I29" s="340"/>
      <c r="J29" s="340"/>
      <c r="K29" s="340"/>
      <c r="L29" s="340"/>
      <c r="M29" s="340"/>
      <c r="N29" s="341"/>
    </row>
    <row r="30" spans="1:14" x14ac:dyDescent="0.2">
      <c r="A30" s="342" t="s">
        <v>264</v>
      </c>
      <c r="B30" s="343">
        <v>0</v>
      </c>
      <c r="C30" s="343">
        <v>0</v>
      </c>
      <c r="D30" s="343">
        <v>0</v>
      </c>
      <c r="E30" s="343">
        <v>0</v>
      </c>
      <c r="F30" s="343">
        <v>0</v>
      </c>
      <c r="G30" s="343">
        <v>0</v>
      </c>
      <c r="H30" s="343">
        <v>0</v>
      </c>
      <c r="I30" s="343">
        <v>0</v>
      </c>
      <c r="J30" s="343">
        <v>0</v>
      </c>
      <c r="K30" s="343">
        <v>0</v>
      </c>
      <c r="L30" s="343">
        <v>0</v>
      </c>
      <c r="M30" s="343">
        <v>0</v>
      </c>
      <c r="N30" s="344">
        <f>SUM(B30:M30)</f>
        <v>0</v>
      </c>
    </row>
    <row r="31" spans="1:14" x14ac:dyDescent="0.2">
      <c r="A31" s="342" t="s">
        <v>265</v>
      </c>
      <c r="B31" s="343">
        <v>0</v>
      </c>
      <c r="C31" s="343">
        <v>0</v>
      </c>
      <c r="D31" s="343">
        <v>0</v>
      </c>
      <c r="E31" s="343">
        <v>0</v>
      </c>
      <c r="F31" s="343">
        <v>0</v>
      </c>
      <c r="G31" s="343">
        <v>0</v>
      </c>
      <c r="H31" s="343">
        <v>0</v>
      </c>
      <c r="I31" s="343">
        <v>0</v>
      </c>
      <c r="J31" s="343">
        <v>0</v>
      </c>
      <c r="K31" s="343">
        <v>0</v>
      </c>
      <c r="L31" s="343">
        <v>0</v>
      </c>
      <c r="M31" s="343">
        <v>0</v>
      </c>
      <c r="N31" s="344">
        <f>SUM(B31:M31)</f>
        <v>0</v>
      </c>
    </row>
    <row r="32" spans="1:14" x14ac:dyDescent="0.2">
      <c r="A32" s="348" t="s">
        <v>29</v>
      </c>
      <c r="B32" s="346">
        <f>B30+B31</f>
        <v>0</v>
      </c>
      <c r="C32" s="346">
        <f t="shared" ref="C32:M32" si="7">C30+C31</f>
        <v>0</v>
      </c>
      <c r="D32" s="346">
        <f t="shared" si="7"/>
        <v>0</v>
      </c>
      <c r="E32" s="346">
        <f t="shared" si="7"/>
        <v>0</v>
      </c>
      <c r="F32" s="346">
        <f t="shared" si="7"/>
        <v>0</v>
      </c>
      <c r="G32" s="346">
        <f t="shared" si="7"/>
        <v>0</v>
      </c>
      <c r="H32" s="346">
        <f t="shared" si="7"/>
        <v>0</v>
      </c>
      <c r="I32" s="346">
        <f t="shared" si="7"/>
        <v>0</v>
      </c>
      <c r="J32" s="346">
        <f t="shared" si="7"/>
        <v>0</v>
      </c>
      <c r="K32" s="346">
        <f t="shared" si="7"/>
        <v>0</v>
      </c>
      <c r="L32" s="346">
        <f t="shared" si="7"/>
        <v>0</v>
      </c>
      <c r="M32" s="346">
        <f t="shared" si="7"/>
        <v>0</v>
      </c>
      <c r="N32" s="347">
        <f>SUM(B32:M32)</f>
        <v>0</v>
      </c>
    </row>
    <row r="33" spans="1:14" x14ac:dyDescent="0.2">
      <c r="A33" s="351" t="s">
        <v>32</v>
      </c>
      <c r="B33" s="350">
        <f>B28+B32</f>
        <v>0</v>
      </c>
      <c r="C33" s="350">
        <f t="shared" ref="C33:M33" si="8">C28+C32</f>
        <v>0</v>
      </c>
      <c r="D33" s="350">
        <f t="shared" si="8"/>
        <v>0</v>
      </c>
      <c r="E33" s="350">
        <f t="shared" si="8"/>
        <v>0</v>
      </c>
      <c r="F33" s="350">
        <f t="shared" si="8"/>
        <v>0</v>
      </c>
      <c r="G33" s="350">
        <f t="shared" si="8"/>
        <v>0</v>
      </c>
      <c r="H33" s="350">
        <f t="shared" si="8"/>
        <v>0</v>
      </c>
      <c r="I33" s="350">
        <f t="shared" si="8"/>
        <v>0</v>
      </c>
      <c r="J33" s="350">
        <f t="shared" si="8"/>
        <v>0</v>
      </c>
      <c r="K33" s="350">
        <f t="shared" si="8"/>
        <v>0</v>
      </c>
      <c r="L33" s="350">
        <f t="shared" si="8"/>
        <v>0</v>
      </c>
      <c r="M33" s="350">
        <f t="shared" si="8"/>
        <v>0</v>
      </c>
      <c r="N33" s="350">
        <f>SUM(B33:M33)</f>
        <v>0</v>
      </c>
    </row>
    <row r="34" spans="1:14" x14ac:dyDescent="0.2">
      <c r="A34" s="718" t="s">
        <v>128</v>
      </c>
      <c r="B34" s="718"/>
      <c r="C34" s="718"/>
      <c r="D34" s="718"/>
      <c r="E34" s="718"/>
      <c r="F34" s="718"/>
      <c r="G34" s="718"/>
      <c r="H34" s="718"/>
      <c r="I34" s="718"/>
      <c r="J34" s="718"/>
      <c r="K34" s="718"/>
      <c r="L34" s="718"/>
      <c r="M34" s="718"/>
      <c r="N34" s="718"/>
    </row>
  </sheetData>
  <mergeCells count="6">
    <mergeCell ref="A34:N34"/>
    <mergeCell ref="A1:N1"/>
    <mergeCell ref="A2:N2"/>
    <mergeCell ref="A4:N4"/>
    <mergeCell ref="A14:N14"/>
    <mergeCell ref="A24:N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44"/>
  <sheetViews>
    <sheetView workbookViewId="0">
      <selection activeCell="B50" sqref="B50"/>
    </sheetView>
  </sheetViews>
  <sheetFormatPr baseColWidth="10" defaultRowHeight="12.75" x14ac:dyDescent="0.2"/>
  <cols>
    <col min="1" max="1" width="59.85546875" customWidth="1"/>
  </cols>
  <sheetData>
    <row r="1" spans="1:13" ht="15" x14ac:dyDescent="0.2">
      <c r="A1" s="704" t="str">
        <f>"Empresa "&amp; Datos_Generales!D3</f>
        <v xml:space="preserve">Empresa </v>
      </c>
      <c r="B1" s="704"/>
      <c r="C1" s="704"/>
      <c r="D1" s="704"/>
      <c r="E1" s="704"/>
      <c r="F1" s="704"/>
      <c r="G1" s="704"/>
      <c r="H1" s="704"/>
      <c r="I1" s="704"/>
      <c r="J1" s="704"/>
      <c r="K1" s="704"/>
      <c r="L1" s="704"/>
      <c r="M1" s="704"/>
    </row>
    <row r="2" spans="1:13" ht="15" x14ac:dyDescent="0.2">
      <c r="A2" s="704" t="str">
        <f>"Cuadro 07: Número de abonados comercializados por categoria tarifaria, " &amp; Datos_Generales!D4</f>
        <v xml:space="preserve">Cuadro 07: Número de abonados comercializados por categoria tarifaria, </v>
      </c>
      <c r="B2" s="704"/>
      <c r="C2" s="704"/>
      <c r="D2" s="704"/>
      <c r="E2" s="704"/>
      <c r="F2" s="704"/>
      <c r="G2" s="704"/>
      <c r="H2" s="704"/>
      <c r="I2" s="704"/>
      <c r="J2" s="704"/>
      <c r="K2" s="704"/>
      <c r="L2" s="704"/>
      <c r="M2" s="704"/>
    </row>
    <row r="3" spans="1:13" x14ac:dyDescent="0.2">
      <c r="A3" s="268" t="s">
        <v>12</v>
      </c>
      <c r="B3" s="268" t="s">
        <v>46</v>
      </c>
      <c r="C3" s="268" t="s">
        <v>221</v>
      </c>
      <c r="D3" s="268" t="s">
        <v>222</v>
      </c>
      <c r="E3" s="268" t="s">
        <v>223</v>
      </c>
      <c r="F3" s="268" t="s">
        <v>224</v>
      </c>
      <c r="G3" s="268" t="s">
        <v>225</v>
      </c>
      <c r="H3" s="268" t="s">
        <v>226</v>
      </c>
      <c r="I3" s="268" t="s">
        <v>227</v>
      </c>
      <c r="J3" s="268" t="s">
        <v>228</v>
      </c>
      <c r="K3" s="268" t="s">
        <v>229</v>
      </c>
      <c r="L3" s="268" t="s">
        <v>230</v>
      </c>
      <c r="M3" s="268" t="s">
        <v>231</v>
      </c>
    </row>
    <row r="4" spans="1:13" x14ac:dyDescent="0.2">
      <c r="A4" s="705" t="s">
        <v>21</v>
      </c>
      <c r="B4" s="706"/>
      <c r="C4" s="706"/>
      <c r="D4" s="706"/>
      <c r="E4" s="706"/>
      <c r="F4" s="706"/>
      <c r="G4" s="706"/>
      <c r="H4" s="706"/>
      <c r="I4" s="706"/>
      <c r="J4" s="706"/>
      <c r="K4" s="706"/>
      <c r="L4" s="706"/>
      <c r="M4" s="707"/>
    </row>
    <row r="5" spans="1:13" x14ac:dyDescent="0.2">
      <c r="A5" s="269" t="s">
        <v>947</v>
      </c>
      <c r="B5" s="270"/>
      <c r="C5" s="270"/>
      <c r="D5" s="270"/>
      <c r="E5" s="270"/>
      <c r="F5" s="270"/>
      <c r="G5" s="270"/>
      <c r="H5" s="270"/>
      <c r="I5" s="270"/>
      <c r="J5" s="270"/>
      <c r="K5" s="270"/>
      <c r="L5" s="270"/>
      <c r="M5" s="271"/>
    </row>
    <row r="6" spans="1:13" x14ac:dyDescent="0.2">
      <c r="A6" s="272" t="s">
        <v>232</v>
      </c>
      <c r="B6" s="270"/>
      <c r="C6" s="270"/>
      <c r="D6" s="270"/>
      <c r="E6" s="270"/>
      <c r="F6" s="270"/>
      <c r="G6" s="270"/>
      <c r="H6" s="270"/>
      <c r="I6" s="270"/>
      <c r="J6" s="270"/>
      <c r="K6" s="270"/>
      <c r="L6" s="270"/>
      <c r="M6" s="271"/>
    </row>
    <row r="7" spans="1:13" x14ac:dyDescent="0.2">
      <c r="A7" s="272" t="s">
        <v>233</v>
      </c>
      <c r="B7" s="158">
        <v>0</v>
      </c>
      <c r="C7" s="159">
        <v>0</v>
      </c>
      <c r="D7" s="159">
        <v>0</v>
      </c>
      <c r="E7" s="159">
        <v>0</v>
      </c>
      <c r="F7" s="159">
        <v>0</v>
      </c>
      <c r="G7" s="159">
        <v>0</v>
      </c>
      <c r="H7" s="159">
        <v>0</v>
      </c>
      <c r="I7" s="159">
        <v>0</v>
      </c>
      <c r="J7" s="159">
        <v>0</v>
      </c>
      <c r="K7" s="159">
        <v>0</v>
      </c>
      <c r="L7" s="182">
        <v>0</v>
      </c>
      <c r="M7" s="183">
        <v>0</v>
      </c>
    </row>
    <row r="8" spans="1:13" x14ac:dyDescent="0.2">
      <c r="A8" s="273" t="s">
        <v>948</v>
      </c>
      <c r="B8" s="160">
        <v>0</v>
      </c>
      <c r="C8" s="161">
        <v>0</v>
      </c>
      <c r="D8" s="161">
        <v>0</v>
      </c>
      <c r="E8" s="161">
        <v>0</v>
      </c>
      <c r="F8" s="161">
        <v>0</v>
      </c>
      <c r="G8" s="161">
        <v>0</v>
      </c>
      <c r="H8" s="161">
        <v>0</v>
      </c>
      <c r="I8" s="161">
        <v>0</v>
      </c>
      <c r="J8" s="161">
        <v>0</v>
      </c>
      <c r="K8" s="161">
        <v>0</v>
      </c>
      <c r="L8" s="184">
        <v>0</v>
      </c>
      <c r="M8" s="185">
        <v>0</v>
      </c>
    </row>
    <row r="9" spans="1:13" x14ac:dyDescent="0.2">
      <c r="A9" s="273" t="s">
        <v>949</v>
      </c>
      <c r="B9" s="160">
        <v>0</v>
      </c>
      <c r="C9" s="161">
        <v>0</v>
      </c>
      <c r="D9" s="161">
        <v>0</v>
      </c>
      <c r="E9" s="161">
        <v>0</v>
      </c>
      <c r="F9" s="161">
        <v>0</v>
      </c>
      <c r="G9" s="161">
        <v>0</v>
      </c>
      <c r="H9" s="161">
        <v>0</v>
      </c>
      <c r="I9" s="161">
        <v>0</v>
      </c>
      <c r="J9" s="161">
        <v>0</v>
      </c>
      <c r="K9" s="161">
        <v>0</v>
      </c>
      <c r="L9" s="184">
        <v>0</v>
      </c>
      <c r="M9" s="185">
        <v>0</v>
      </c>
    </row>
    <row r="10" spans="1:13" x14ac:dyDescent="0.2">
      <c r="A10" s="273" t="s">
        <v>950</v>
      </c>
      <c r="B10" s="160">
        <v>0</v>
      </c>
      <c r="C10" s="161">
        <v>0</v>
      </c>
      <c r="D10" s="161">
        <v>0</v>
      </c>
      <c r="E10" s="161">
        <v>0</v>
      </c>
      <c r="F10" s="161">
        <v>0</v>
      </c>
      <c r="G10" s="161">
        <v>0</v>
      </c>
      <c r="H10" s="161">
        <v>0</v>
      </c>
      <c r="I10" s="161">
        <v>0</v>
      </c>
      <c r="J10" s="161">
        <v>0</v>
      </c>
      <c r="K10" s="161">
        <v>0</v>
      </c>
      <c r="L10" s="184">
        <v>0</v>
      </c>
      <c r="M10" s="185">
        <v>0</v>
      </c>
    </row>
    <row r="11" spans="1:13" x14ac:dyDescent="0.2">
      <c r="A11" s="273" t="s">
        <v>951</v>
      </c>
      <c r="B11" s="160">
        <v>0</v>
      </c>
      <c r="C11" s="161">
        <v>0</v>
      </c>
      <c r="D11" s="161">
        <v>0</v>
      </c>
      <c r="E11" s="161">
        <v>0</v>
      </c>
      <c r="F11" s="161">
        <v>0</v>
      </c>
      <c r="G11" s="161">
        <v>0</v>
      </c>
      <c r="H11" s="161">
        <v>0</v>
      </c>
      <c r="I11" s="161">
        <v>0</v>
      </c>
      <c r="J11" s="161">
        <v>0</v>
      </c>
      <c r="K11" s="161">
        <v>0</v>
      </c>
      <c r="L11" s="184">
        <v>0</v>
      </c>
      <c r="M11" s="185">
        <v>0</v>
      </c>
    </row>
    <row r="12" spans="1:13" x14ac:dyDescent="0.2">
      <c r="A12" s="273" t="s">
        <v>952</v>
      </c>
      <c r="B12" s="162">
        <v>0</v>
      </c>
      <c r="C12" s="163">
        <v>0</v>
      </c>
      <c r="D12" s="163">
        <v>0</v>
      </c>
      <c r="E12" s="163">
        <v>0</v>
      </c>
      <c r="F12" s="163">
        <v>0</v>
      </c>
      <c r="G12" s="163">
        <v>0</v>
      </c>
      <c r="H12" s="163">
        <v>0</v>
      </c>
      <c r="I12" s="163">
        <v>0</v>
      </c>
      <c r="J12" s="163">
        <v>0</v>
      </c>
      <c r="K12" s="163">
        <v>0</v>
      </c>
      <c r="L12" s="186">
        <v>0</v>
      </c>
      <c r="M12" s="187">
        <v>0</v>
      </c>
    </row>
    <row r="13" spans="1:13" x14ac:dyDescent="0.2">
      <c r="A13" s="274" t="s">
        <v>234</v>
      </c>
      <c r="B13" s="274">
        <f t="shared" ref="B13:M13" si="0">SUM(B7:B12)</f>
        <v>0</v>
      </c>
      <c r="C13" s="274">
        <f t="shared" si="0"/>
        <v>0</v>
      </c>
      <c r="D13" s="274">
        <f t="shared" si="0"/>
        <v>0</v>
      </c>
      <c r="E13" s="274">
        <f t="shared" si="0"/>
        <v>0</v>
      </c>
      <c r="F13" s="274">
        <f t="shared" si="0"/>
        <v>0</v>
      </c>
      <c r="G13" s="274">
        <f t="shared" si="0"/>
        <v>0</v>
      </c>
      <c r="H13" s="274">
        <f t="shared" si="0"/>
        <v>0</v>
      </c>
      <c r="I13" s="274">
        <f t="shared" si="0"/>
        <v>0</v>
      </c>
      <c r="J13" s="274">
        <f t="shared" si="0"/>
        <v>0</v>
      </c>
      <c r="K13" s="274">
        <f t="shared" si="0"/>
        <v>0</v>
      </c>
      <c r="L13" s="274">
        <f t="shared" si="0"/>
        <v>0</v>
      </c>
      <c r="M13" s="274">
        <f t="shared" si="0"/>
        <v>0</v>
      </c>
    </row>
    <row r="14" spans="1:13" x14ac:dyDescent="0.2">
      <c r="A14" s="273" t="s">
        <v>13</v>
      </c>
      <c r="B14" s="160">
        <v>0</v>
      </c>
      <c r="C14" s="161">
        <v>0</v>
      </c>
      <c r="D14" s="161">
        <v>0</v>
      </c>
      <c r="E14" s="161">
        <v>0</v>
      </c>
      <c r="F14" s="161">
        <v>0</v>
      </c>
      <c r="G14" s="161">
        <v>0</v>
      </c>
      <c r="H14" s="161">
        <v>0</v>
      </c>
      <c r="I14" s="161">
        <v>0</v>
      </c>
      <c r="J14" s="161">
        <v>0</v>
      </c>
      <c r="K14" s="161">
        <v>0</v>
      </c>
      <c r="L14" s="182">
        <v>0</v>
      </c>
      <c r="M14" s="183">
        <v>0</v>
      </c>
    </row>
    <row r="15" spans="1:13" x14ac:dyDescent="0.2">
      <c r="A15" s="272" t="s">
        <v>14</v>
      </c>
      <c r="B15" s="160">
        <v>0</v>
      </c>
      <c r="C15" s="161">
        <v>0</v>
      </c>
      <c r="D15" s="161">
        <v>0</v>
      </c>
      <c r="E15" s="161">
        <v>0</v>
      </c>
      <c r="F15" s="161">
        <v>0</v>
      </c>
      <c r="G15" s="161">
        <v>0</v>
      </c>
      <c r="H15" s="161">
        <v>0</v>
      </c>
      <c r="I15" s="161">
        <v>0</v>
      </c>
      <c r="J15" s="161">
        <v>0</v>
      </c>
      <c r="K15" s="161">
        <v>0</v>
      </c>
      <c r="L15" s="184">
        <v>0</v>
      </c>
      <c r="M15" s="185">
        <v>0</v>
      </c>
    </row>
    <row r="16" spans="1:13" x14ac:dyDescent="0.2">
      <c r="A16" s="272" t="s">
        <v>22</v>
      </c>
      <c r="B16" s="160">
        <v>0</v>
      </c>
      <c r="C16" s="161">
        <v>0</v>
      </c>
      <c r="D16" s="161">
        <v>0</v>
      </c>
      <c r="E16" s="161">
        <v>0</v>
      </c>
      <c r="F16" s="161">
        <v>0</v>
      </c>
      <c r="G16" s="161">
        <v>0</v>
      </c>
      <c r="H16" s="161">
        <v>0</v>
      </c>
      <c r="I16" s="161">
        <v>0</v>
      </c>
      <c r="J16" s="161">
        <v>0</v>
      </c>
      <c r="K16" s="161">
        <v>0</v>
      </c>
      <c r="L16" s="186">
        <v>0</v>
      </c>
      <c r="M16" s="187">
        <v>0</v>
      </c>
    </row>
    <row r="17" spans="1:13" x14ac:dyDescent="0.2">
      <c r="A17" s="274" t="s">
        <v>871</v>
      </c>
      <c r="B17" s="274">
        <f t="shared" ref="B17:M17" si="1">SUM(B13:B16)</f>
        <v>0</v>
      </c>
      <c r="C17" s="274">
        <f t="shared" si="1"/>
        <v>0</v>
      </c>
      <c r="D17" s="274">
        <f t="shared" si="1"/>
        <v>0</v>
      </c>
      <c r="E17" s="274">
        <f t="shared" si="1"/>
        <v>0</v>
      </c>
      <c r="F17" s="274">
        <f t="shared" si="1"/>
        <v>0</v>
      </c>
      <c r="G17" s="274">
        <f t="shared" si="1"/>
        <v>0</v>
      </c>
      <c r="H17" s="274">
        <f t="shared" si="1"/>
        <v>0</v>
      </c>
      <c r="I17" s="274">
        <f t="shared" si="1"/>
        <v>0</v>
      </c>
      <c r="J17" s="274">
        <f t="shared" si="1"/>
        <v>0</v>
      </c>
      <c r="K17" s="274">
        <f t="shared" si="1"/>
        <v>0</v>
      </c>
      <c r="L17" s="274">
        <f t="shared" si="1"/>
        <v>0</v>
      </c>
      <c r="M17" s="274">
        <f t="shared" si="1"/>
        <v>0</v>
      </c>
    </row>
    <row r="18" spans="1:13" x14ac:dyDescent="0.2">
      <c r="A18" s="272" t="s">
        <v>953</v>
      </c>
      <c r="B18" s="270"/>
      <c r="C18" s="270"/>
      <c r="D18" s="270"/>
      <c r="E18" s="270"/>
      <c r="F18" s="270"/>
      <c r="G18" s="270"/>
      <c r="H18" s="270"/>
      <c r="I18" s="270"/>
      <c r="J18" s="270"/>
      <c r="K18" s="270"/>
      <c r="L18" s="270"/>
      <c r="M18" s="271"/>
    </row>
    <row r="19" spans="1:13" x14ac:dyDescent="0.2">
      <c r="A19" s="272" t="s">
        <v>15</v>
      </c>
      <c r="B19" s="160">
        <v>0</v>
      </c>
      <c r="C19" s="161">
        <v>0</v>
      </c>
      <c r="D19" s="161">
        <v>0</v>
      </c>
      <c r="E19" s="161">
        <v>0</v>
      </c>
      <c r="F19" s="161">
        <v>0</v>
      </c>
      <c r="G19" s="161">
        <v>0</v>
      </c>
      <c r="H19" s="161">
        <v>0</v>
      </c>
      <c r="I19" s="161">
        <v>0</v>
      </c>
      <c r="J19" s="161">
        <v>0</v>
      </c>
      <c r="K19" s="161">
        <v>0</v>
      </c>
      <c r="L19" s="182">
        <v>0</v>
      </c>
      <c r="M19" s="183">
        <v>0</v>
      </c>
    </row>
    <row r="20" spans="1:13" x14ac:dyDescent="0.2">
      <c r="A20" s="273" t="s">
        <v>16</v>
      </c>
      <c r="B20" s="160">
        <v>0</v>
      </c>
      <c r="C20" s="161">
        <v>0</v>
      </c>
      <c r="D20" s="161">
        <v>0</v>
      </c>
      <c r="E20" s="161">
        <v>0</v>
      </c>
      <c r="F20" s="161">
        <v>0</v>
      </c>
      <c r="G20" s="161">
        <v>0</v>
      </c>
      <c r="H20" s="161">
        <v>0</v>
      </c>
      <c r="I20" s="161">
        <v>0</v>
      </c>
      <c r="J20" s="161">
        <v>0</v>
      </c>
      <c r="K20" s="161">
        <v>0</v>
      </c>
      <c r="L20" s="184">
        <v>0</v>
      </c>
      <c r="M20" s="185">
        <v>0</v>
      </c>
    </row>
    <row r="21" spans="1:13" x14ac:dyDescent="0.2">
      <c r="A21" s="273" t="s">
        <v>17</v>
      </c>
      <c r="B21" s="160">
        <v>0</v>
      </c>
      <c r="C21" s="161">
        <v>0</v>
      </c>
      <c r="D21" s="161">
        <v>0</v>
      </c>
      <c r="E21" s="161">
        <v>0</v>
      </c>
      <c r="F21" s="161">
        <v>0</v>
      </c>
      <c r="G21" s="161">
        <v>0</v>
      </c>
      <c r="H21" s="161">
        <v>0</v>
      </c>
      <c r="I21" s="161">
        <v>0</v>
      </c>
      <c r="J21" s="161">
        <v>0</v>
      </c>
      <c r="K21" s="161">
        <v>0</v>
      </c>
      <c r="L21" s="184">
        <v>0</v>
      </c>
      <c r="M21" s="185">
        <v>0</v>
      </c>
    </row>
    <row r="22" spans="1:13" x14ac:dyDescent="0.2">
      <c r="A22" s="272" t="s">
        <v>20</v>
      </c>
      <c r="B22" s="160">
        <v>0</v>
      </c>
      <c r="C22" s="161">
        <v>0</v>
      </c>
      <c r="D22" s="161">
        <v>0</v>
      </c>
      <c r="E22" s="161">
        <v>0</v>
      </c>
      <c r="F22" s="161">
        <v>0</v>
      </c>
      <c r="G22" s="161">
        <v>0</v>
      </c>
      <c r="H22" s="161">
        <v>0</v>
      </c>
      <c r="I22" s="161">
        <v>0</v>
      </c>
      <c r="J22" s="161">
        <v>0</v>
      </c>
      <c r="K22" s="161">
        <v>0</v>
      </c>
      <c r="L22" s="186">
        <v>0</v>
      </c>
      <c r="M22" s="187">
        <v>0</v>
      </c>
    </row>
    <row r="23" spans="1:13" x14ac:dyDescent="0.2">
      <c r="A23" s="274" t="s">
        <v>248</v>
      </c>
      <c r="B23" s="274">
        <f t="shared" ref="B23:M23" si="2">SUM(B19:B22)</f>
        <v>0</v>
      </c>
      <c r="C23" s="274">
        <f t="shared" si="2"/>
        <v>0</v>
      </c>
      <c r="D23" s="274">
        <f t="shared" si="2"/>
        <v>0</v>
      </c>
      <c r="E23" s="274">
        <f t="shared" si="2"/>
        <v>0</v>
      </c>
      <c r="F23" s="274">
        <f t="shared" si="2"/>
        <v>0</v>
      </c>
      <c r="G23" s="274">
        <f t="shared" si="2"/>
        <v>0</v>
      </c>
      <c r="H23" s="274">
        <f t="shared" si="2"/>
        <v>0</v>
      </c>
      <c r="I23" s="274">
        <f t="shared" si="2"/>
        <v>0</v>
      </c>
      <c r="J23" s="274">
        <f t="shared" si="2"/>
        <v>0</v>
      </c>
      <c r="K23" s="274">
        <f t="shared" si="2"/>
        <v>0</v>
      </c>
      <c r="L23" s="274">
        <f t="shared" si="2"/>
        <v>0</v>
      </c>
      <c r="M23" s="274">
        <f t="shared" si="2"/>
        <v>0</v>
      </c>
    </row>
    <row r="24" spans="1:13" x14ac:dyDescent="0.2">
      <c r="A24" s="269" t="s">
        <v>235</v>
      </c>
      <c r="B24" s="270"/>
      <c r="C24" s="270"/>
      <c r="D24" s="270"/>
      <c r="E24" s="270"/>
      <c r="F24" s="270"/>
      <c r="G24" s="270"/>
      <c r="H24" s="270"/>
      <c r="I24" s="270"/>
      <c r="J24" s="270"/>
      <c r="K24" s="270"/>
      <c r="L24" s="270"/>
      <c r="M24" s="271"/>
    </row>
    <row r="25" spans="1:13" x14ac:dyDescent="0.2">
      <c r="A25" s="272" t="s">
        <v>23</v>
      </c>
      <c r="B25" s="160">
        <v>0</v>
      </c>
      <c r="C25" s="161">
        <v>0</v>
      </c>
      <c r="D25" s="161">
        <v>0</v>
      </c>
      <c r="E25" s="161">
        <v>0</v>
      </c>
      <c r="F25" s="161">
        <v>0</v>
      </c>
      <c r="G25" s="161">
        <v>0</v>
      </c>
      <c r="H25" s="161">
        <v>0</v>
      </c>
      <c r="I25" s="161">
        <v>0</v>
      </c>
      <c r="J25" s="161">
        <v>0</v>
      </c>
      <c r="K25" s="161">
        <v>0</v>
      </c>
      <c r="L25" s="182">
        <v>0</v>
      </c>
      <c r="M25" s="183">
        <v>0</v>
      </c>
    </row>
    <row r="26" spans="1:13" x14ac:dyDescent="0.2">
      <c r="A26" s="272" t="s">
        <v>24</v>
      </c>
      <c r="B26" s="160">
        <v>0</v>
      </c>
      <c r="C26" s="161">
        <v>0</v>
      </c>
      <c r="D26" s="161">
        <v>0</v>
      </c>
      <c r="E26" s="161">
        <v>0</v>
      </c>
      <c r="F26" s="161">
        <v>0</v>
      </c>
      <c r="G26" s="161">
        <v>0</v>
      </c>
      <c r="H26" s="161">
        <v>0</v>
      </c>
      <c r="I26" s="161">
        <v>0</v>
      </c>
      <c r="J26" s="161">
        <v>0</v>
      </c>
      <c r="K26" s="161">
        <v>0</v>
      </c>
      <c r="L26" s="184">
        <v>0</v>
      </c>
      <c r="M26" s="185">
        <v>0</v>
      </c>
    </row>
    <row r="27" spans="1:13" x14ac:dyDescent="0.2">
      <c r="A27" s="272" t="s">
        <v>18</v>
      </c>
      <c r="B27" s="160">
        <v>0</v>
      </c>
      <c r="C27" s="161">
        <v>0</v>
      </c>
      <c r="D27" s="161">
        <v>0</v>
      </c>
      <c r="E27" s="161">
        <v>0</v>
      </c>
      <c r="F27" s="161">
        <v>0</v>
      </c>
      <c r="G27" s="161">
        <v>0</v>
      </c>
      <c r="H27" s="161">
        <v>0</v>
      </c>
      <c r="I27" s="161">
        <v>0</v>
      </c>
      <c r="J27" s="161">
        <v>0</v>
      </c>
      <c r="K27" s="161">
        <v>0</v>
      </c>
      <c r="L27" s="186">
        <v>0</v>
      </c>
      <c r="M27" s="187">
        <v>0</v>
      </c>
    </row>
    <row r="28" spans="1:13" x14ac:dyDescent="0.2">
      <c r="A28" s="274" t="s">
        <v>250</v>
      </c>
      <c r="B28" s="274">
        <f t="shared" ref="B28:M28" si="3">SUM(B25:B27)</f>
        <v>0</v>
      </c>
      <c r="C28" s="274">
        <f t="shared" si="3"/>
        <v>0</v>
      </c>
      <c r="D28" s="274">
        <f t="shared" si="3"/>
        <v>0</v>
      </c>
      <c r="E28" s="274">
        <f t="shared" si="3"/>
        <v>0</v>
      </c>
      <c r="F28" s="274">
        <f t="shared" si="3"/>
        <v>0</v>
      </c>
      <c r="G28" s="274">
        <f t="shared" si="3"/>
        <v>0</v>
      </c>
      <c r="H28" s="274">
        <f t="shared" si="3"/>
        <v>0</v>
      </c>
      <c r="I28" s="274">
        <f t="shared" si="3"/>
        <v>0</v>
      </c>
      <c r="J28" s="274">
        <f t="shared" si="3"/>
        <v>0</v>
      </c>
      <c r="K28" s="274">
        <f t="shared" si="3"/>
        <v>0</v>
      </c>
      <c r="L28" s="274">
        <f t="shared" si="3"/>
        <v>0</v>
      </c>
      <c r="M28" s="274">
        <f t="shared" si="3"/>
        <v>0</v>
      </c>
    </row>
    <row r="29" spans="1:13" x14ac:dyDescent="0.2">
      <c r="A29" s="274" t="s">
        <v>27</v>
      </c>
      <c r="B29" s="274">
        <f t="shared" ref="B29:M29" si="4">+B17+B23+B28</f>
        <v>0</v>
      </c>
      <c r="C29" s="274">
        <f t="shared" si="4"/>
        <v>0</v>
      </c>
      <c r="D29" s="274">
        <f t="shared" si="4"/>
        <v>0</v>
      </c>
      <c r="E29" s="274">
        <f t="shared" si="4"/>
        <v>0</v>
      </c>
      <c r="F29" s="274">
        <f t="shared" si="4"/>
        <v>0</v>
      </c>
      <c r="G29" s="274">
        <f t="shared" si="4"/>
        <v>0</v>
      </c>
      <c r="H29" s="274">
        <f t="shared" si="4"/>
        <v>0</v>
      </c>
      <c r="I29" s="274">
        <f t="shared" si="4"/>
        <v>0</v>
      </c>
      <c r="J29" s="274">
        <f t="shared" si="4"/>
        <v>0</v>
      </c>
      <c r="K29" s="274">
        <f t="shared" si="4"/>
        <v>0</v>
      </c>
      <c r="L29" s="274">
        <f t="shared" si="4"/>
        <v>0</v>
      </c>
      <c r="M29" s="274">
        <f t="shared" si="4"/>
        <v>0</v>
      </c>
    </row>
    <row r="30" spans="1:13" x14ac:dyDescent="0.2">
      <c r="A30" s="705" t="s">
        <v>236</v>
      </c>
      <c r="B30" s="706"/>
      <c r="C30" s="706"/>
      <c r="D30" s="706"/>
      <c r="E30" s="706"/>
      <c r="F30" s="706"/>
      <c r="G30" s="706"/>
      <c r="H30" s="706"/>
      <c r="I30" s="706"/>
      <c r="J30" s="706"/>
      <c r="K30" s="706"/>
      <c r="L30" s="706"/>
      <c r="M30" s="707"/>
    </row>
    <row r="31" spans="1:13" x14ac:dyDescent="0.2">
      <c r="A31" s="269" t="s">
        <v>954</v>
      </c>
      <c r="B31" s="270"/>
      <c r="C31" s="270"/>
      <c r="D31" s="270"/>
      <c r="E31" s="270"/>
      <c r="F31" s="270"/>
      <c r="G31" s="270"/>
      <c r="H31" s="270"/>
      <c r="I31" s="270"/>
      <c r="J31" s="270"/>
      <c r="K31" s="270"/>
      <c r="L31" s="270"/>
      <c r="M31" s="271"/>
    </row>
    <row r="32" spans="1:13" x14ac:dyDescent="0.2">
      <c r="A32" s="272" t="s">
        <v>237</v>
      </c>
      <c r="B32" s="160">
        <v>0</v>
      </c>
      <c r="C32" s="161">
        <v>0</v>
      </c>
      <c r="D32" s="161">
        <v>0</v>
      </c>
      <c r="E32" s="161">
        <v>0</v>
      </c>
      <c r="F32" s="161">
        <v>0</v>
      </c>
      <c r="G32" s="161">
        <v>0</v>
      </c>
      <c r="H32" s="161">
        <v>0</v>
      </c>
      <c r="I32" s="161">
        <v>0</v>
      </c>
      <c r="J32" s="161">
        <v>0</v>
      </c>
      <c r="K32" s="161">
        <v>0</v>
      </c>
      <c r="L32" s="182">
        <v>0</v>
      </c>
      <c r="M32" s="183">
        <v>0</v>
      </c>
    </row>
    <row r="33" spans="1:13" x14ac:dyDescent="0.2">
      <c r="A33" s="273" t="s">
        <v>238</v>
      </c>
      <c r="B33" s="160">
        <v>0</v>
      </c>
      <c r="C33" s="161">
        <v>0</v>
      </c>
      <c r="D33" s="161">
        <v>0</v>
      </c>
      <c r="E33" s="161">
        <v>0</v>
      </c>
      <c r="F33" s="161">
        <v>0</v>
      </c>
      <c r="G33" s="161">
        <v>0</v>
      </c>
      <c r="H33" s="161">
        <v>0</v>
      </c>
      <c r="I33" s="161">
        <v>0</v>
      </c>
      <c r="J33" s="161">
        <v>0</v>
      </c>
      <c r="K33" s="161">
        <v>0</v>
      </c>
      <c r="L33" s="184">
        <v>0</v>
      </c>
      <c r="M33" s="185">
        <v>0</v>
      </c>
    </row>
    <row r="34" spans="1:13" x14ac:dyDescent="0.2">
      <c r="A34" s="272" t="s">
        <v>239</v>
      </c>
      <c r="B34" s="160">
        <v>0</v>
      </c>
      <c r="C34" s="161">
        <v>0</v>
      </c>
      <c r="D34" s="161">
        <v>0</v>
      </c>
      <c r="E34" s="161">
        <v>0</v>
      </c>
      <c r="F34" s="161">
        <v>0</v>
      </c>
      <c r="G34" s="161">
        <v>0</v>
      </c>
      <c r="H34" s="161">
        <v>0</v>
      </c>
      <c r="I34" s="161">
        <v>0</v>
      </c>
      <c r="J34" s="161">
        <v>0</v>
      </c>
      <c r="K34" s="161">
        <v>0</v>
      </c>
      <c r="L34" s="184">
        <v>0</v>
      </c>
      <c r="M34" s="185">
        <v>0</v>
      </c>
    </row>
    <row r="35" spans="1:13" x14ac:dyDescent="0.2">
      <c r="A35" s="272" t="s">
        <v>240</v>
      </c>
      <c r="B35" s="160">
        <v>0</v>
      </c>
      <c r="C35" s="161">
        <v>0</v>
      </c>
      <c r="D35" s="161">
        <v>0</v>
      </c>
      <c r="E35" s="161">
        <v>0</v>
      </c>
      <c r="F35" s="161">
        <v>0</v>
      </c>
      <c r="G35" s="161">
        <v>0</v>
      </c>
      <c r="H35" s="161">
        <v>0</v>
      </c>
      <c r="I35" s="161">
        <v>0</v>
      </c>
      <c r="J35" s="161">
        <v>0</v>
      </c>
      <c r="K35" s="161">
        <v>0</v>
      </c>
      <c r="L35" s="184">
        <v>0</v>
      </c>
      <c r="M35" s="185">
        <v>0</v>
      </c>
    </row>
    <row r="36" spans="1:13" x14ac:dyDescent="0.2">
      <c r="A36" s="274" t="s">
        <v>252</v>
      </c>
      <c r="B36" s="274">
        <f t="shared" ref="B36:M36" si="5">SUM(B32:B35)</f>
        <v>0</v>
      </c>
      <c r="C36" s="274">
        <f t="shared" si="5"/>
        <v>0</v>
      </c>
      <c r="D36" s="274">
        <f t="shared" si="5"/>
        <v>0</v>
      </c>
      <c r="E36" s="274">
        <f t="shared" si="5"/>
        <v>0</v>
      </c>
      <c r="F36" s="274">
        <f t="shared" si="5"/>
        <v>0</v>
      </c>
      <c r="G36" s="274">
        <f t="shared" si="5"/>
        <v>0</v>
      </c>
      <c r="H36" s="274">
        <f t="shared" si="5"/>
        <v>0</v>
      </c>
      <c r="I36" s="274">
        <f t="shared" si="5"/>
        <v>0</v>
      </c>
      <c r="J36" s="274">
        <f t="shared" si="5"/>
        <v>0</v>
      </c>
      <c r="K36" s="274">
        <f t="shared" si="5"/>
        <v>0</v>
      </c>
      <c r="L36" s="274">
        <f t="shared" si="5"/>
        <v>0</v>
      </c>
      <c r="M36" s="274">
        <f t="shared" si="5"/>
        <v>0</v>
      </c>
    </row>
    <row r="37" spans="1:13" x14ac:dyDescent="0.2">
      <c r="A37" s="269" t="s">
        <v>241</v>
      </c>
      <c r="B37" s="270"/>
      <c r="C37" s="270"/>
      <c r="D37" s="270"/>
      <c r="E37" s="270"/>
      <c r="F37" s="270"/>
      <c r="G37" s="270"/>
      <c r="H37" s="270"/>
      <c r="I37" s="270"/>
      <c r="J37" s="270"/>
      <c r="K37" s="270"/>
      <c r="L37" s="275"/>
      <c r="M37" s="276"/>
    </row>
    <row r="38" spans="1:13" x14ac:dyDescent="0.2">
      <c r="A38" s="272" t="s">
        <v>242</v>
      </c>
      <c r="B38" s="160">
        <v>0</v>
      </c>
      <c r="C38" s="161">
        <v>0</v>
      </c>
      <c r="D38" s="161">
        <v>0</v>
      </c>
      <c r="E38" s="161">
        <v>0</v>
      </c>
      <c r="F38" s="161">
        <v>0</v>
      </c>
      <c r="G38" s="161">
        <v>0</v>
      </c>
      <c r="H38" s="161">
        <v>0</v>
      </c>
      <c r="I38" s="161">
        <v>0</v>
      </c>
      <c r="J38" s="161">
        <v>0</v>
      </c>
      <c r="K38" s="161">
        <v>0</v>
      </c>
      <c r="L38" s="184">
        <v>0</v>
      </c>
      <c r="M38" s="185">
        <v>0</v>
      </c>
    </row>
    <row r="39" spans="1:13" x14ac:dyDescent="0.2">
      <c r="A39" s="272" t="s">
        <v>243</v>
      </c>
      <c r="B39" s="160">
        <v>0</v>
      </c>
      <c r="C39" s="161">
        <v>0</v>
      </c>
      <c r="D39" s="161">
        <v>0</v>
      </c>
      <c r="E39" s="161">
        <v>0</v>
      </c>
      <c r="F39" s="161">
        <v>0</v>
      </c>
      <c r="G39" s="161">
        <v>0</v>
      </c>
      <c r="H39" s="161">
        <v>0</v>
      </c>
      <c r="I39" s="161">
        <v>0</v>
      </c>
      <c r="J39" s="161">
        <v>0</v>
      </c>
      <c r="K39" s="161">
        <v>0</v>
      </c>
      <c r="L39" s="184">
        <v>0</v>
      </c>
      <c r="M39" s="185">
        <v>0</v>
      </c>
    </row>
    <row r="40" spans="1:13" x14ac:dyDescent="0.2">
      <c r="A40" s="272" t="s">
        <v>244</v>
      </c>
      <c r="B40" s="160">
        <v>0</v>
      </c>
      <c r="C40" s="161">
        <v>0</v>
      </c>
      <c r="D40" s="161">
        <v>0</v>
      </c>
      <c r="E40" s="161">
        <v>0</v>
      </c>
      <c r="F40" s="161">
        <v>0</v>
      </c>
      <c r="G40" s="161">
        <v>0</v>
      </c>
      <c r="H40" s="161">
        <v>0</v>
      </c>
      <c r="I40" s="161">
        <v>0</v>
      </c>
      <c r="J40" s="161">
        <v>0</v>
      </c>
      <c r="K40" s="161">
        <v>0</v>
      </c>
      <c r="L40" s="184">
        <v>0</v>
      </c>
      <c r="M40" s="185">
        <v>0</v>
      </c>
    </row>
    <row r="41" spans="1:13" x14ac:dyDescent="0.2">
      <c r="A41" s="274" t="s">
        <v>873</v>
      </c>
      <c r="B41" s="274">
        <f t="shared" ref="B41:M41" si="6">SUM(B38:B40)</f>
        <v>0</v>
      </c>
      <c r="C41" s="274">
        <f t="shared" si="6"/>
        <v>0</v>
      </c>
      <c r="D41" s="274">
        <f t="shared" si="6"/>
        <v>0</v>
      </c>
      <c r="E41" s="274">
        <f t="shared" si="6"/>
        <v>0</v>
      </c>
      <c r="F41" s="274">
        <f t="shared" si="6"/>
        <v>0</v>
      </c>
      <c r="G41" s="274">
        <f t="shared" si="6"/>
        <v>0</v>
      </c>
      <c r="H41" s="274">
        <f t="shared" si="6"/>
        <v>0</v>
      </c>
      <c r="I41" s="274">
        <f t="shared" si="6"/>
        <v>0</v>
      </c>
      <c r="J41" s="274">
        <f t="shared" si="6"/>
        <v>0</v>
      </c>
      <c r="K41" s="274">
        <f t="shared" si="6"/>
        <v>0</v>
      </c>
      <c r="L41" s="274">
        <f t="shared" si="6"/>
        <v>0</v>
      </c>
      <c r="M41" s="274">
        <f t="shared" si="6"/>
        <v>0</v>
      </c>
    </row>
    <row r="42" spans="1:13" x14ac:dyDescent="0.2">
      <c r="A42" s="274" t="s">
        <v>29</v>
      </c>
      <c r="B42" s="274">
        <f t="shared" ref="B42:M42" si="7">SUM(B41+B36)</f>
        <v>0</v>
      </c>
      <c r="C42" s="274">
        <f t="shared" si="7"/>
        <v>0</v>
      </c>
      <c r="D42" s="274">
        <f t="shared" si="7"/>
        <v>0</v>
      </c>
      <c r="E42" s="274">
        <f t="shared" si="7"/>
        <v>0</v>
      </c>
      <c r="F42" s="274">
        <f t="shared" si="7"/>
        <v>0</v>
      </c>
      <c r="G42" s="274">
        <f t="shared" si="7"/>
        <v>0</v>
      </c>
      <c r="H42" s="274">
        <f t="shared" si="7"/>
        <v>0</v>
      </c>
      <c r="I42" s="274">
        <f t="shared" si="7"/>
        <v>0</v>
      </c>
      <c r="J42" s="274">
        <f t="shared" si="7"/>
        <v>0</v>
      </c>
      <c r="K42" s="274">
        <f t="shared" si="7"/>
        <v>0</v>
      </c>
      <c r="L42" s="274">
        <f t="shared" si="7"/>
        <v>0</v>
      </c>
      <c r="M42" s="274">
        <f t="shared" si="7"/>
        <v>0</v>
      </c>
    </row>
    <row r="43" spans="1:13" x14ac:dyDescent="0.2">
      <c r="A43" s="277" t="s">
        <v>253</v>
      </c>
      <c r="B43" s="160">
        <v>0</v>
      </c>
      <c r="C43" s="161">
        <v>0</v>
      </c>
      <c r="D43" s="161">
        <v>0</v>
      </c>
      <c r="E43" s="161">
        <v>0</v>
      </c>
      <c r="F43" s="161">
        <v>0</v>
      </c>
      <c r="G43" s="161">
        <v>0</v>
      </c>
      <c r="H43" s="161">
        <v>0</v>
      </c>
      <c r="I43" s="161">
        <v>0</v>
      </c>
      <c r="J43" s="161">
        <v>0</v>
      </c>
      <c r="K43" s="161">
        <v>0</v>
      </c>
      <c r="L43" s="184">
        <v>0</v>
      </c>
      <c r="M43" s="185">
        <v>0</v>
      </c>
    </row>
    <row r="44" spans="1:13" x14ac:dyDescent="0.2">
      <c r="A44" s="274" t="s">
        <v>245</v>
      </c>
      <c r="B44" s="274">
        <f t="shared" ref="B44:M44" si="8">SUM(B29+B42+B43)</f>
        <v>0</v>
      </c>
      <c r="C44" s="274">
        <f t="shared" si="8"/>
        <v>0</v>
      </c>
      <c r="D44" s="274">
        <f t="shared" si="8"/>
        <v>0</v>
      </c>
      <c r="E44" s="274">
        <f t="shared" si="8"/>
        <v>0</v>
      </c>
      <c r="F44" s="274">
        <f t="shared" si="8"/>
        <v>0</v>
      </c>
      <c r="G44" s="274">
        <f t="shared" si="8"/>
        <v>0</v>
      </c>
      <c r="H44" s="274">
        <f t="shared" si="8"/>
        <v>0</v>
      </c>
      <c r="I44" s="274">
        <f t="shared" si="8"/>
        <v>0</v>
      </c>
      <c r="J44" s="274">
        <f t="shared" si="8"/>
        <v>0</v>
      </c>
      <c r="K44" s="274">
        <f t="shared" si="8"/>
        <v>0</v>
      </c>
      <c r="L44" s="274">
        <f t="shared" si="8"/>
        <v>0</v>
      </c>
      <c r="M44" s="274">
        <f t="shared" si="8"/>
        <v>0</v>
      </c>
    </row>
  </sheetData>
  <mergeCells count="4">
    <mergeCell ref="A1:M1"/>
    <mergeCell ref="A2:M2"/>
    <mergeCell ref="A4:M4"/>
    <mergeCell ref="A30:M3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N56"/>
  <sheetViews>
    <sheetView workbookViewId="0">
      <selection activeCell="H49" sqref="H49"/>
    </sheetView>
  </sheetViews>
  <sheetFormatPr baseColWidth="10" defaultRowHeight="12.75" x14ac:dyDescent="0.2"/>
  <sheetData>
    <row r="1" spans="1:14" ht="15" x14ac:dyDescent="0.2">
      <c r="A1" s="704" t="str">
        <f>"Empresa "&amp; Datos_Generales!D3</f>
        <v xml:space="preserve">Empresa </v>
      </c>
      <c r="B1" s="704"/>
      <c r="C1" s="704"/>
      <c r="D1" s="704"/>
      <c r="E1" s="704"/>
      <c r="F1" s="704"/>
      <c r="G1" s="704"/>
      <c r="H1" s="704"/>
      <c r="I1" s="704"/>
      <c r="J1" s="704"/>
      <c r="K1" s="704"/>
      <c r="L1" s="704"/>
      <c r="M1" s="704"/>
      <c r="N1" s="704"/>
    </row>
    <row r="2" spans="1:14" ht="15" x14ac:dyDescent="0.2">
      <c r="A2" s="704" t="s">
        <v>945</v>
      </c>
      <c r="B2" s="704"/>
      <c r="C2" s="704"/>
      <c r="D2" s="704"/>
      <c r="E2" s="704"/>
      <c r="F2" s="704"/>
      <c r="G2" s="704"/>
      <c r="H2" s="704"/>
      <c r="I2" s="704"/>
      <c r="J2" s="704"/>
      <c r="K2" s="704"/>
      <c r="L2" s="704"/>
      <c r="M2" s="704"/>
      <c r="N2" s="704"/>
    </row>
    <row r="3" spans="1:14" x14ac:dyDescent="0.2">
      <c r="A3" s="335" t="s">
        <v>12</v>
      </c>
      <c r="B3" s="335" t="s">
        <v>46</v>
      </c>
      <c r="C3" s="335" t="s">
        <v>221</v>
      </c>
      <c r="D3" s="335" t="s">
        <v>222</v>
      </c>
      <c r="E3" s="335" t="s">
        <v>223</v>
      </c>
      <c r="F3" s="335" t="s">
        <v>224</v>
      </c>
      <c r="G3" s="335" t="s">
        <v>225</v>
      </c>
      <c r="H3" s="335" t="s">
        <v>226</v>
      </c>
      <c r="I3" s="335" t="s">
        <v>227</v>
      </c>
      <c r="J3" s="335" t="s">
        <v>228</v>
      </c>
      <c r="K3" s="335" t="s">
        <v>229</v>
      </c>
      <c r="L3" s="335" t="s">
        <v>230</v>
      </c>
      <c r="M3" s="335" t="s">
        <v>231</v>
      </c>
      <c r="N3" s="335" t="s">
        <v>19</v>
      </c>
    </row>
    <row r="4" spans="1:14" x14ac:dyDescent="0.2">
      <c r="A4" s="710" t="s">
        <v>21</v>
      </c>
      <c r="B4" s="711"/>
      <c r="C4" s="711"/>
      <c r="D4" s="711"/>
      <c r="E4" s="711"/>
      <c r="F4" s="711"/>
      <c r="G4" s="711"/>
      <c r="H4" s="711"/>
      <c r="I4" s="711"/>
      <c r="J4" s="711"/>
      <c r="K4" s="711"/>
      <c r="L4" s="711"/>
      <c r="M4" s="711"/>
      <c r="N4" s="712"/>
    </row>
    <row r="5" spans="1:14" x14ac:dyDescent="0.2">
      <c r="A5" s="278" t="s">
        <v>947</v>
      </c>
      <c r="B5" s="279"/>
      <c r="C5" s="279"/>
      <c r="D5" s="279"/>
      <c r="E5" s="279"/>
      <c r="F5" s="279"/>
      <c r="G5" s="279"/>
      <c r="H5" s="279"/>
      <c r="I5" s="279"/>
      <c r="J5" s="279"/>
      <c r="K5" s="279"/>
      <c r="L5" s="279"/>
      <c r="M5" s="279"/>
      <c r="N5" s="280"/>
    </row>
    <row r="6" spans="1:14" x14ac:dyDescent="0.2">
      <c r="A6" s="281" t="s">
        <v>232</v>
      </c>
      <c r="B6" s="279"/>
      <c r="C6" s="279"/>
      <c r="D6" s="279"/>
      <c r="E6" s="279"/>
      <c r="F6" s="279"/>
      <c r="G6" s="279"/>
      <c r="H6" s="279"/>
      <c r="I6" s="279"/>
      <c r="J6" s="279"/>
      <c r="K6" s="279"/>
      <c r="L6" s="279"/>
      <c r="M6" s="279"/>
      <c r="N6" s="280"/>
    </row>
    <row r="7" spans="1:14" x14ac:dyDescent="0.2">
      <c r="A7" s="282" t="s">
        <v>233</v>
      </c>
      <c r="B7" s="283">
        <v>0</v>
      </c>
      <c r="C7" s="284">
        <v>0</v>
      </c>
      <c r="D7" s="284">
        <v>0</v>
      </c>
      <c r="E7" s="284">
        <v>0</v>
      </c>
      <c r="F7" s="284">
        <v>0</v>
      </c>
      <c r="G7" s="284">
        <v>0</v>
      </c>
      <c r="H7" s="284">
        <v>0</v>
      </c>
      <c r="I7" s="284">
        <v>0</v>
      </c>
      <c r="J7" s="284">
        <v>0</v>
      </c>
      <c r="K7" s="284">
        <v>0</v>
      </c>
      <c r="L7" s="284">
        <v>0</v>
      </c>
      <c r="M7" s="285">
        <v>0</v>
      </c>
      <c r="N7" s="286">
        <f t="shared" ref="N7:N17" si="0">SUM(B7:M7)</f>
        <v>0</v>
      </c>
    </row>
    <row r="8" spans="1:14" x14ac:dyDescent="0.2">
      <c r="A8" s="287" t="s">
        <v>948</v>
      </c>
      <c r="B8" s="283">
        <v>0</v>
      </c>
      <c r="C8" s="284">
        <v>0</v>
      </c>
      <c r="D8" s="284">
        <v>0</v>
      </c>
      <c r="E8" s="284">
        <v>0</v>
      </c>
      <c r="F8" s="284">
        <v>0</v>
      </c>
      <c r="G8" s="284">
        <v>0</v>
      </c>
      <c r="H8" s="284">
        <v>0</v>
      </c>
      <c r="I8" s="284">
        <v>0</v>
      </c>
      <c r="J8" s="284">
        <v>0</v>
      </c>
      <c r="K8" s="284">
        <v>0</v>
      </c>
      <c r="L8" s="284">
        <v>0</v>
      </c>
      <c r="M8" s="285">
        <v>0</v>
      </c>
      <c r="N8" s="286">
        <f t="shared" si="0"/>
        <v>0</v>
      </c>
    </row>
    <row r="9" spans="1:14" x14ac:dyDescent="0.2">
      <c r="A9" s="288" t="s">
        <v>949</v>
      </c>
      <c r="B9" s="289">
        <v>0</v>
      </c>
      <c r="C9" s="290">
        <v>0</v>
      </c>
      <c r="D9" s="290">
        <v>0</v>
      </c>
      <c r="E9" s="290">
        <v>0</v>
      </c>
      <c r="F9" s="290">
        <v>0</v>
      </c>
      <c r="G9" s="290">
        <v>0</v>
      </c>
      <c r="H9" s="290">
        <v>0</v>
      </c>
      <c r="I9" s="290">
        <v>0</v>
      </c>
      <c r="J9" s="290">
        <v>0</v>
      </c>
      <c r="K9" s="290">
        <v>0</v>
      </c>
      <c r="L9" s="290">
        <v>0</v>
      </c>
      <c r="M9" s="291">
        <v>0</v>
      </c>
      <c r="N9" s="292">
        <f t="shared" si="0"/>
        <v>0</v>
      </c>
    </row>
    <row r="10" spans="1:14" x14ac:dyDescent="0.2">
      <c r="A10" s="288" t="s">
        <v>950</v>
      </c>
      <c r="B10" s="289">
        <v>0</v>
      </c>
      <c r="C10" s="290">
        <v>0</v>
      </c>
      <c r="D10" s="290">
        <v>0</v>
      </c>
      <c r="E10" s="290">
        <v>0</v>
      </c>
      <c r="F10" s="290">
        <v>0</v>
      </c>
      <c r="G10" s="290">
        <v>0</v>
      </c>
      <c r="H10" s="290">
        <v>0</v>
      </c>
      <c r="I10" s="290">
        <v>0</v>
      </c>
      <c r="J10" s="290">
        <v>0</v>
      </c>
      <c r="K10" s="290">
        <v>0</v>
      </c>
      <c r="L10" s="290">
        <v>0</v>
      </c>
      <c r="M10" s="291">
        <v>0</v>
      </c>
      <c r="N10" s="292">
        <f t="shared" si="0"/>
        <v>0</v>
      </c>
    </row>
    <row r="11" spans="1:14" x14ac:dyDescent="0.2">
      <c r="A11" s="288" t="s">
        <v>951</v>
      </c>
      <c r="B11" s="289">
        <v>0</v>
      </c>
      <c r="C11" s="290">
        <v>0</v>
      </c>
      <c r="D11" s="290">
        <v>0</v>
      </c>
      <c r="E11" s="290">
        <v>0</v>
      </c>
      <c r="F11" s="290">
        <v>0</v>
      </c>
      <c r="G11" s="290">
        <v>0</v>
      </c>
      <c r="H11" s="290">
        <v>0</v>
      </c>
      <c r="I11" s="290">
        <v>0</v>
      </c>
      <c r="J11" s="290">
        <v>0</v>
      </c>
      <c r="K11" s="290">
        <v>0</v>
      </c>
      <c r="L11" s="290">
        <v>0</v>
      </c>
      <c r="M11" s="291">
        <v>0</v>
      </c>
      <c r="N11" s="292">
        <f t="shared" si="0"/>
        <v>0</v>
      </c>
    </row>
    <row r="12" spans="1:14" x14ac:dyDescent="0.2">
      <c r="A12" s="288" t="s">
        <v>952</v>
      </c>
      <c r="B12" s="289">
        <v>0</v>
      </c>
      <c r="C12" s="290">
        <v>0</v>
      </c>
      <c r="D12" s="290">
        <v>0</v>
      </c>
      <c r="E12" s="290">
        <v>0</v>
      </c>
      <c r="F12" s="290">
        <v>0</v>
      </c>
      <c r="G12" s="290">
        <v>0</v>
      </c>
      <c r="H12" s="290">
        <v>0</v>
      </c>
      <c r="I12" s="290">
        <v>0</v>
      </c>
      <c r="J12" s="290">
        <v>0</v>
      </c>
      <c r="K12" s="290">
        <v>0</v>
      </c>
      <c r="L12" s="290">
        <v>0</v>
      </c>
      <c r="M12" s="291">
        <v>0</v>
      </c>
      <c r="N12" s="292">
        <f t="shared" si="0"/>
        <v>0</v>
      </c>
    </row>
    <row r="13" spans="1:14" x14ac:dyDescent="0.2">
      <c r="A13" s="293" t="s">
        <v>246</v>
      </c>
      <c r="B13" s="294">
        <f t="shared" ref="B13:M13" si="1">SUM(B7:B12)</f>
        <v>0</v>
      </c>
      <c r="C13" s="294">
        <f t="shared" si="1"/>
        <v>0</v>
      </c>
      <c r="D13" s="294">
        <f t="shared" si="1"/>
        <v>0</v>
      </c>
      <c r="E13" s="294">
        <f t="shared" si="1"/>
        <v>0</v>
      </c>
      <c r="F13" s="294">
        <f t="shared" si="1"/>
        <v>0</v>
      </c>
      <c r="G13" s="294">
        <f t="shared" si="1"/>
        <v>0</v>
      </c>
      <c r="H13" s="294">
        <f t="shared" si="1"/>
        <v>0</v>
      </c>
      <c r="I13" s="294">
        <f t="shared" si="1"/>
        <v>0</v>
      </c>
      <c r="J13" s="294">
        <f t="shared" si="1"/>
        <v>0</v>
      </c>
      <c r="K13" s="294">
        <f t="shared" si="1"/>
        <v>0</v>
      </c>
      <c r="L13" s="294">
        <f t="shared" si="1"/>
        <v>0</v>
      </c>
      <c r="M13" s="294">
        <f t="shared" si="1"/>
        <v>0</v>
      </c>
      <c r="N13" s="294">
        <f t="shared" si="0"/>
        <v>0</v>
      </c>
    </row>
    <row r="14" spans="1:14" x14ac:dyDescent="0.2">
      <c r="A14" s="288" t="s">
        <v>13</v>
      </c>
      <c r="B14" s="289">
        <v>0</v>
      </c>
      <c r="C14" s="289">
        <v>0</v>
      </c>
      <c r="D14" s="289">
        <v>0</v>
      </c>
      <c r="E14" s="289">
        <v>0</v>
      </c>
      <c r="F14" s="289">
        <v>0</v>
      </c>
      <c r="G14" s="289">
        <v>0</v>
      </c>
      <c r="H14" s="289">
        <v>0</v>
      </c>
      <c r="I14" s="289">
        <v>0</v>
      </c>
      <c r="J14" s="289">
        <v>0</v>
      </c>
      <c r="K14" s="289">
        <v>0</v>
      </c>
      <c r="L14" s="289">
        <v>0</v>
      </c>
      <c r="M14" s="289">
        <v>0</v>
      </c>
      <c r="N14" s="292">
        <f t="shared" si="0"/>
        <v>0</v>
      </c>
    </row>
    <row r="15" spans="1:14" x14ac:dyDescent="0.2">
      <c r="A15" s="295" t="s">
        <v>14</v>
      </c>
      <c r="B15" s="289">
        <v>0</v>
      </c>
      <c r="C15" s="289">
        <v>0</v>
      </c>
      <c r="D15" s="289">
        <v>0</v>
      </c>
      <c r="E15" s="289">
        <v>0</v>
      </c>
      <c r="F15" s="289">
        <v>0</v>
      </c>
      <c r="G15" s="289">
        <v>0</v>
      </c>
      <c r="H15" s="289">
        <v>0</v>
      </c>
      <c r="I15" s="289">
        <v>0</v>
      </c>
      <c r="J15" s="289">
        <v>0</v>
      </c>
      <c r="K15" s="289">
        <v>0</v>
      </c>
      <c r="L15" s="289">
        <v>0</v>
      </c>
      <c r="M15" s="289">
        <v>0</v>
      </c>
      <c r="N15" s="292">
        <f t="shared" si="0"/>
        <v>0</v>
      </c>
    </row>
    <row r="16" spans="1:14" x14ac:dyDescent="0.2">
      <c r="A16" s="295" t="s">
        <v>22</v>
      </c>
      <c r="B16" s="289">
        <v>0</v>
      </c>
      <c r="C16" s="289">
        <v>0</v>
      </c>
      <c r="D16" s="289">
        <v>0</v>
      </c>
      <c r="E16" s="289">
        <v>0</v>
      </c>
      <c r="F16" s="289">
        <v>0</v>
      </c>
      <c r="G16" s="289">
        <v>0</v>
      </c>
      <c r="H16" s="289">
        <v>0</v>
      </c>
      <c r="I16" s="289">
        <v>0</v>
      </c>
      <c r="J16" s="289">
        <v>0</v>
      </c>
      <c r="K16" s="289">
        <v>0</v>
      </c>
      <c r="L16" s="289">
        <v>0</v>
      </c>
      <c r="M16" s="289">
        <v>0</v>
      </c>
      <c r="N16" s="292">
        <f t="shared" si="0"/>
        <v>0</v>
      </c>
    </row>
    <row r="17" spans="1:14" x14ac:dyDescent="0.2">
      <c r="A17" s="293" t="s">
        <v>247</v>
      </c>
      <c r="B17" s="294">
        <f t="shared" ref="B17:M17" si="2">SUM(B13:B16)</f>
        <v>0</v>
      </c>
      <c r="C17" s="294">
        <f t="shared" si="2"/>
        <v>0</v>
      </c>
      <c r="D17" s="294">
        <f t="shared" si="2"/>
        <v>0</v>
      </c>
      <c r="E17" s="294">
        <f t="shared" si="2"/>
        <v>0</v>
      </c>
      <c r="F17" s="294">
        <f t="shared" si="2"/>
        <v>0</v>
      </c>
      <c r="G17" s="294">
        <f t="shared" si="2"/>
        <v>0</v>
      </c>
      <c r="H17" s="294">
        <f t="shared" si="2"/>
        <v>0</v>
      </c>
      <c r="I17" s="294">
        <f t="shared" si="2"/>
        <v>0</v>
      </c>
      <c r="J17" s="294">
        <f t="shared" si="2"/>
        <v>0</v>
      </c>
      <c r="K17" s="294">
        <f t="shared" si="2"/>
        <v>0</v>
      </c>
      <c r="L17" s="294">
        <f t="shared" si="2"/>
        <v>0</v>
      </c>
      <c r="M17" s="294">
        <f t="shared" si="2"/>
        <v>0</v>
      </c>
      <c r="N17" s="294">
        <f t="shared" si="0"/>
        <v>0</v>
      </c>
    </row>
    <row r="18" spans="1:14" x14ac:dyDescent="0.2">
      <c r="A18" s="293" t="s">
        <v>953</v>
      </c>
      <c r="B18" s="296"/>
      <c r="C18" s="296"/>
      <c r="D18" s="296"/>
      <c r="E18" s="296"/>
      <c r="F18" s="296"/>
      <c r="G18" s="296"/>
      <c r="H18" s="296"/>
      <c r="I18" s="296"/>
      <c r="J18" s="296"/>
      <c r="K18" s="296"/>
      <c r="L18" s="296"/>
      <c r="M18" s="296"/>
      <c r="N18" s="297"/>
    </row>
    <row r="19" spans="1:14" x14ac:dyDescent="0.2">
      <c r="A19" s="295" t="s">
        <v>15</v>
      </c>
      <c r="B19" s="298">
        <v>0</v>
      </c>
      <c r="C19" s="299">
        <v>0</v>
      </c>
      <c r="D19" s="299">
        <v>0</v>
      </c>
      <c r="E19" s="299">
        <v>0</v>
      </c>
      <c r="F19" s="299">
        <v>0</v>
      </c>
      <c r="G19" s="299">
        <v>0</v>
      </c>
      <c r="H19" s="299">
        <v>0</v>
      </c>
      <c r="I19" s="299">
        <v>0</v>
      </c>
      <c r="J19" s="299">
        <v>0</v>
      </c>
      <c r="K19" s="299">
        <v>0</v>
      </c>
      <c r="L19" s="299">
        <v>0</v>
      </c>
      <c r="M19" s="300">
        <v>0</v>
      </c>
      <c r="N19" s="301">
        <f t="shared" ref="N19:N26" si="3">SUM(B19:M19)</f>
        <v>0</v>
      </c>
    </row>
    <row r="20" spans="1:14" x14ac:dyDescent="0.2">
      <c r="A20" s="302" t="s">
        <v>16</v>
      </c>
      <c r="B20" s="303">
        <v>0</v>
      </c>
      <c r="C20" s="304">
        <v>0</v>
      </c>
      <c r="D20" s="304">
        <v>0</v>
      </c>
      <c r="E20" s="304">
        <v>0</v>
      </c>
      <c r="F20" s="304">
        <v>0</v>
      </c>
      <c r="G20" s="304">
        <v>0</v>
      </c>
      <c r="H20" s="304">
        <v>0</v>
      </c>
      <c r="I20" s="304">
        <v>0</v>
      </c>
      <c r="J20" s="304">
        <v>0</v>
      </c>
      <c r="K20" s="304">
        <v>0</v>
      </c>
      <c r="L20" s="304">
        <v>0</v>
      </c>
      <c r="M20" s="305">
        <v>0</v>
      </c>
      <c r="N20" s="306">
        <f t="shared" si="3"/>
        <v>0</v>
      </c>
    </row>
    <row r="21" spans="1:14" x14ac:dyDescent="0.2">
      <c r="A21" s="288" t="s">
        <v>17</v>
      </c>
      <c r="B21" s="307">
        <f t="shared" ref="B21:M21" si="4">SUM(B22:B24)</f>
        <v>0</v>
      </c>
      <c r="C21" s="307">
        <f t="shared" si="4"/>
        <v>0</v>
      </c>
      <c r="D21" s="307">
        <f t="shared" si="4"/>
        <v>0</v>
      </c>
      <c r="E21" s="307">
        <f t="shared" si="4"/>
        <v>0</v>
      </c>
      <c r="F21" s="307">
        <f t="shared" si="4"/>
        <v>0</v>
      </c>
      <c r="G21" s="307">
        <f t="shared" si="4"/>
        <v>0</v>
      </c>
      <c r="H21" s="307">
        <f t="shared" si="4"/>
        <v>0</v>
      </c>
      <c r="I21" s="307">
        <f t="shared" si="4"/>
        <v>0</v>
      </c>
      <c r="J21" s="307">
        <f t="shared" si="4"/>
        <v>0</v>
      </c>
      <c r="K21" s="307">
        <f t="shared" si="4"/>
        <v>0</v>
      </c>
      <c r="L21" s="307">
        <f t="shared" si="4"/>
        <v>0</v>
      </c>
      <c r="M21" s="307">
        <f t="shared" si="4"/>
        <v>0</v>
      </c>
      <c r="N21" s="301">
        <f t="shared" si="3"/>
        <v>0</v>
      </c>
    </row>
    <row r="22" spans="1:14" x14ac:dyDescent="0.2">
      <c r="A22" s="308" t="s">
        <v>840</v>
      </c>
      <c r="B22" s="309">
        <v>0</v>
      </c>
      <c r="C22" s="310">
        <v>0</v>
      </c>
      <c r="D22" s="310">
        <v>0</v>
      </c>
      <c r="E22" s="310">
        <v>0</v>
      </c>
      <c r="F22" s="310">
        <v>0</v>
      </c>
      <c r="G22" s="310">
        <v>0</v>
      </c>
      <c r="H22" s="310">
        <v>0</v>
      </c>
      <c r="I22" s="310">
        <v>0</v>
      </c>
      <c r="J22" s="310">
        <v>0</v>
      </c>
      <c r="K22" s="310">
        <v>0</v>
      </c>
      <c r="L22" s="310">
        <v>0</v>
      </c>
      <c r="M22" s="311">
        <v>0</v>
      </c>
      <c r="N22" s="312">
        <f t="shared" si="3"/>
        <v>0</v>
      </c>
    </row>
    <row r="23" spans="1:14" x14ac:dyDescent="0.2">
      <c r="A23" s="295" t="s">
        <v>839</v>
      </c>
      <c r="B23" s="313">
        <v>0</v>
      </c>
      <c r="C23" s="314">
        <v>0</v>
      </c>
      <c r="D23" s="314">
        <v>0</v>
      </c>
      <c r="E23" s="314">
        <v>0</v>
      </c>
      <c r="F23" s="314">
        <v>0</v>
      </c>
      <c r="G23" s="314">
        <v>0</v>
      </c>
      <c r="H23" s="314">
        <v>0</v>
      </c>
      <c r="I23" s="314">
        <v>0</v>
      </c>
      <c r="J23" s="314">
        <v>0</v>
      </c>
      <c r="K23" s="314">
        <v>0</v>
      </c>
      <c r="L23" s="314">
        <v>0</v>
      </c>
      <c r="M23" s="315">
        <v>0</v>
      </c>
      <c r="N23" s="301">
        <f t="shared" si="3"/>
        <v>0</v>
      </c>
    </row>
    <row r="24" spans="1:14" x14ac:dyDescent="0.2">
      <c r="A24" s="295" t="s">
        <v>838</v>
      </c>
      <c r="B24" s="313">
        <v>0</v>
      </c>
      <c r="C24" s="314">
        <v>0</v>
      </c>
      <c r="D24" s="314">
        <v>0</v>
      </c>
      <c r="E24" s="314">
        <v>0</v>
      </c>
      <c r="F24" s="314">
        <v>0</v>
      </c>
      <c r="G24" s="314">
        <v>0</v>
      </c>
      <c r="H24" s="314">
        <v>0</v>
      </c>
      <c r="I24" s="314">
        <v>0</v>
      </c>
      <c r="J24" s="314">
        <v>0</v>
      </c>
      <c r="K24" s="314">
        <v>0</v>
      </c>
      <c r="L24" s="314">
        <v>0</v>
      </c>
      <c r="M24" s="315">
        <v>0</v>
      </c>
      <c r="N24" s="301">
        <f t="shared" si="3"/>
        <v>0</v>
      </c>
    </row>
    <row r="25" spans="1:14" x14ac:dyDescent="0.2">
      <c r="A25" s="295" t="s">
        <v>20</v>
      </c>
      <c r="B25" s="316">
        <v>0</v>
      </c>
      <c r="C25" s="317">
        <v>0</v>
      </c>
      <c r="D25" s="317">
        <v>0</v>
      </c>
      <c r="E25" s="317">
        <v>0</v>
      </c>
      <c r="F25" s="317">
        <v>0</v>
      </c>
      <c r="G25" s="317">
        <v>0</v>
      </c>
      <c r="H25" s="317">
        <v>0</v>
      </c>
      <c r="I25" s="317">
        <v>0</v>
      </c>
      <c r="J25" s="317">
        <v>0</v>
      </c>
      <c r="K25" s="317">
        <v>0</v>
      </c>
      <c r="L25" s="317">
        <v>0</v>
      </c>
      <c r="M25" s="318">
        <v>0</v>
      </c>
      <c r="N25" s="301">
        <f t="shared" si="3"/>
        <v>0</v>
      </c>
    </row>
    <row r="26" spans="1:14" x14ac:dyDescent="0.2">
      <c r="A26" s="293" t="s">
        <v>248</v>
      </c>
      <c r="B26" s="294">
        <f t="shared" ref="B26:M26" si="5">SUM(B25,B19:B21)</f>
        <v>0</v>
      </c>
      <c r="C26" s="294">
        <f t="shared" si="5"/>
        <v>0</v>
      </c>
      <c r="D26" s="294">
        <f t="shared" si="5"/>
        <v>0</v>
      </c>
      <c r="E26" s="294">
        <f t="shared" si="5"/>
        <v>0</v>
      </c>
      <c r="F26" s="294">
        <f t="shared" si="5"/>
        <v>0</v>
      </c>
      <c r="G26" s="294">
        <f t="shared" si="5"/>
        <v>0</v>
      </c>
      <c r="H26" s="294">
        <f t="shared" si="5"/>
        <v>0</v>
      </c>
      <c r="I26" s="294">
        <f t="shared" si="5"/>
        <v>0</v>
      </c>
      <c r="J26" s="294">
        <f t="shared" si="5"/>
        <v>0</v>
      </c>
      <c r="K26" s="294">
        <f t="shared" si="5"/>
        <v>0</v>
      </c>
      <c r="L26" s="294">
        <f t="shared" si="5"/>
        <v>0</v>
      </c>
      <c r="M26" s="294">
        <f t="shared" si="5"/>
        <v>0</v>
      </c>
      <c r="N26" s="319">
        <f t="shared" si="3"/>
        <v>0</v>
      </c>
    </row>
    <row r="27" spans="1:14" x14ac:dyDescent="0.2">
      <c r="A27" s="320" t="s">
        <v>249</v>
      </c>
      <c r="B27" s="296"/>
      <c r="C27" s="296"/>
      <c r="D27" s="296"/>
      <c r="E27" s="296"/>
      <c r="F27" s="296"/>
      <c r="G27" s="296"/>
      <c r="H27" s="296"/>
      <c r="I27" s="296"/>
      <c r="J27" s="296"/>
      <c r="K27" s="296"/>
      <c r="L27" s="296"/>
      <c r="M27" s="296"/>
      <c r="N27" s="297"/>
    </row>
    <row r="28" spans="1:14" x14ac:dyDescent="0.2">
      <c r="A28" s="288" t="s">
        <v>23</v>
      </c>
      <c r="B28" s="307">
        <f t="shared" ref="B28:M28" si="6">SUM(B29:B31)</f>
        <v>0</v>
      </c>
      <c r="C28" s="307">
        <f t="shared" si="6"/>
        <v>0</v>
      </c>
      <c r="D28" s="307">
        <f t="shared" si="6"/>
        <v>0</v>
      </c>
      <c r="E28" s="307">
        <f t="shared" si="6"/>
        <v>0</v>
      </c>
      <c r="F28" s="307">
        <f t="shared" si="6"/>
        <v>0</v>
      </c>
      <c r="G28" s="307">
        <f t="shared" si="6"/>
        <v>0</v>
      </c>
      <c r="H28" s="307">
        <f t="shared" si="6"/>
        <v>0</v>
      </c>
      <c r="I28" s="307">
        <f t="shared" si="6"/>
        <v>0</v>
      </c>
      <c r="J28" s="307">
        <f t="shared" si="6"/>
        <v>0</v>
      </c>
      <c r="K28" s="307">
        <f t="shared" si="6"/>
        <v>0</v>
      </c>
      <c r="L28" s="307">
        <f t="shared" si="6"/>
        <v>0</v>
      </c>
      <c r="M28" s="307">
        <f t="shared" si="6"/>
        <v>0</v>
      </c>
      <c r="N28" s="301">
        <f t="shared" ref="N28:N34" si="7">SUM(B28:M28)</f>
        <v>0</v>
      </c>
    </row>
    <row r="29" spans="1:14" x14ac:dyDescent="0.2">
      <c r="A29" s="295" t="s">
        <v>837</v>
      </c>
      <c r="B29" s="289">
        <v>0</v>
      </c>
      <c r="C29" s="290">
        <v>0</v>
      </c>
      <c r="D29" s="290">
        <v>0</v>
      </c>
      <c r="E29" s="290">
        <v>0</v>
      </c>
      <c r="F29" s="290">
        <v>0</v>
      </c>
      <c r="G29" s="290">
        <v>0</v>
      </c>
      <c r="H29" s="290">
        <v>0</v>
      </c>
      <c r="I29" s="290">
        <v>0</v>
      </c>
      <c r="J29" s="290">
        <v>0</v>
      </c>
      <c r="K29" s="290">
        <v>0</v>
      </c>
      <c r="L29" s="290">
        <v>0</v>
      </c>
      <c r="M29" s="291">
        <v>0</v>
      </c>
      <c r="N29" s="292">
        <f t="shared" si="7"/>
        <v>0</v>
      </c>
    </row>
    <row r="30" spans="1:14" x14ac:dyDescent="0.2">
      <c r="A30" s="295" t="s">
        <v>836</v>
      </c>
      <c r="B30" s="289">
        <v>0</v>
      </c>
      <c r="C30" s="290">
        <v>0</v>
      </c>
      <c r="D30" s="290">
        <v>0</v>
      </c>
      <c r="E30" s="290">
        <v>0</v>
      </c>
      <c r="F30" s="290">
        <v>0</v>
      </c>
      <c r="G30" s="290">
        <v>0</v>
      </c>
      <c r="H30" s="290">
        <v>0</v>
      </c>
      <c r="I30" s="290">
        <v>0</v>
      </c>
      <c r="J30" s="290">
        <v>0</v>
      </c>
      <c r="K30" s="290">
        <v>0</v>
      </c>
      <c r="L30" s="290">
        <v>0</v>
      </c>
      <c r="M30" s="291">
        <v>0</v>
      </c>
      <c r="N30" s="292">
        <f t="shared" si="7"/>
        <v>0</v>
      </c>
    </row>
    <row r="31" spans="1:14" x14ac:dyDescent="0.2">
      <c r="A31" s="295" t="s">
        <v>835</v>
      </c>
      <c r="B31" s="289">
        <v>0</v>
      </c>
      <c r="C31" s="290">
        <v>0</v>
      </c>
      <c r="D31" s="290">
        <v>0</v>
      </c>
      <c r="E31" s="290">
        <v>0</v>
      </c>
      <c r="F31" s="290">
        <v>0</v>
      </c>
      <c r="G31" s="290">
        <v>0</v>
      </c>
      <c r="H31" s="290">
        <v>0</v>
      </c>
      <c r="I31" s="290">
        <v>0</v>
      </c>
      <c r="J31" s="290">
        <v>0</v>
      </c>
      <c r="K31" s="290">
        <v>0</v>
      </c>
      <c r="L31" s="290">
        <v>0</v>
      </c>
      <c r="M31" s="291">
        <v>0</v>
      </c>
      <c r="N31" s="292">
        <f t="shared" si="7"/>
        <v>0</v>
      </c>
    </row>
    <row r="32" spans="1:14" x14ac:dyDescent="0.2">
      <c r="A32" s="295" t="s">
        <v>24</v>
      </c>
      <c r="B32" s="289">
        <v>0</v>
      </c>
      <c r="C32" s="290">
        <v>0</v>
      </c>
      <c r="D32" s="290">
        <v>0</v>
      </c>
      <c r="E32" s="290">
        <v>0</v>
      </c>
      <c r="F32" s="290">
        <v>0</v>
      </c>
      <c r="G32" s="290">
        <v>0</v>
      </c>
      <c r="H32" s="290">
        <v>0</v>
      </c>
      <c r="I32" s="290">
        <v>0</v>
      </c>
      <c r="J32" s="290">
        <v>0</v>
      </c>
      <c r="K32" s="290">
        <v>0</v>
      </c>
      <c r="L32" s="290">
        <v>0</v>
      </c>
      <c r="M32" s="291">
        <v>0</v>
      </c>
      <c r="N32" s="292">
        <f t="shared" si="7"/>
        <v>0</v>
      </c>
    </row>
    <row r="33" spans="1:14" x14ac:dyDescent="0.2">
      <c r="A33" s="295" t="s">
        <v>18</v>
      </c>
      <c r="B33" s="289">
        <v>0</v>
      </c>
      <c r="C33" s="290">
        <v>0</v>
      </c>
      <c r="D33" s="290">
        <v>0</v>
      </c>
      <c r="E33" s="290">
        <v>0</v>
      </c>
      <c r="F33" s="290">
        <v>0</v>
      </c>
      <c r="G33" s="290">
        <v>0</v>
      </c>
      <c r="H33" s="290">
        <v>0</v>
      </c>
      <c r="I33" s="290">
        <v>0</v>
      </c>
      <c r="J33" s="290">
        <v>0</v>
      </c>
      <c r="K33" s="290">
        <v>0</v>
      </c>
      <c r="L33" s="290">
        <v>0</v>
      </c>
      <c r="M33" s="291">
        <v>0</v>
      </c>
      <c r="N33" s="292">
        <f t="shared" si="7"/>
        <v>0</v>
      </c>
    </row>
    <row r="34" spans="1:14" x14ac:dyDescent="0.2">
      <c r="A34" s="293" t="s">
        <v>250</v>
      </c>
      <c r="B34" s="294">
        <f t="shared" ref="B34:M34" si="8">SUM(B32:B33,B28)</f>
        <v>0</v>
      </c>
      <c r="C34" s="294">
        <f t="shared" si="8"/>
        <v>0</v>
      </c>
      <c r="D34" s="294">
        <f t="shared" si="8"/>
        <v>0</v>
      </c>
      <c r="E34" s="294">
        <f t="shared" si="8"/>
        <v>0</v>
      </c>
      <c r="F34" s="294">
        <f t="shared" si="8"/>
        <v>0</v>
      </c>
      <c r="G34" s="294">
        <f t="shared" si="8"/>
        <v>0</v>
      </c>
      <c r="H34" s="294">
        <f t="shared" si="8"/>
        <v>0</v>
      </c>
      <c r="I34" s="294">
        <f t="shared" si="8"/>
        <v>0</v>
      </c>
      <c r="J34" s="294">
        <f t="shared" si="8"/>
        <v>0</v>
      </c>
      <c r="K34" s="294">
        <f t="shared" si="8"/>
        <v>0</v>
      </c>
      <c r="L34" s="294">
        <f t="shared" si="8"/>
        <v>0</v>
      </c>
      <c r="M34" s="294">
        <f t="shared" si="8"/>
        <v>0</v>
      </c>
      <c r="N34" s="294">
        <f t="shared" si="7"/>
        <v>0</v>
      </c>
    </row>
    <row r="35" spans="1:14" x14ac:dyDescent="0.2">
      <c r="A35" s="293" t="s">
        <v>251</v>
      </c>
      <c r="B35" s="294">
        <f t="shared" ref="B35:N35" si="9">+B17+B26+B34</f>
        <v>0</v>
      </c>
      <c r="C35" s="294">
        <f t="shared" si="9"/>
        <v>0</v>
      </c>
      <c r="D35" s="294">
        <f t="shared" si="9"/>
        <v>0</v>
      </c>
      <c r="E35" s="294">
        <f t="shared" si="9"/>
        <v>0</v>
      </c>
      <c r="F35" s="294">
        <f t="shared" si="9"/>
        <v>0</v>
      </c>
      <c r="G35" s="294">
        <f t="shared" si="9"/>
        <v>0</v>
      </c>
      <c r="H35" s="294">
        <f t="shared" si="9"/>
        <v>0</v>
      </c>
      <c r="I35" s="294">
        <f t="shared" si="9"/>
        <v>0</v>
      </c>
      <c r="J35" s="294">
        <f t="shared" si="9"/>
        <v>0</v>
      </c>
      <c r="K35" s="294">
        <f t="shared" si="9"/>
        <v>0</v>
      </c>
      <c r="L35" s="294">
        <f t="shared" si="9"/>
        <v>0</v>
      </c>
      <c r="M35" s="294">
        <f t="shared" si="9"/>
        <v>0</v>
      </c>
      <c r="N35" s="294">
        <f t="shared" si="9"/>
        <v>0</v>
      </c>
    </row>
    <row r="36" spans="1:14" x14ac:dyDescent="0.2">
      <c r="A36" s="713" t="s">
        <v>236</v>
      </c>
      <c r="B36" s="714"/>
      <c r="C36" s="714"/>
      <c r="D36" s="714"/>
      <c r="E36" s="714"/>
      <c r="F36" s="714"/>
      <c r="G36" s="714"/>
      <c r="H36" s="714"/>
      <c r="I36" s="714"/>
      <c r="J36" s="714"/>
      <c r="K36" s="714"/>
      <c r="L36" s="714"/>
      <c r="M36" s="714"/>
      <c r="N36" s="715"/>
    </row>
    <row r="37" spans="1:14" x14ac:dyDescent="0.2">
      <c r="A37" s="293" t="s">
        <v>955</v>
      </c>
      <c r="B37" s="296"/>
      <c r="C37" s="296"/>
      <c r="D37" s="296"/>
      <c r="E37" s="296"/>
      <c r="F37" s="296"/>
      <c r="G37" s="296"/>
      <c r="H37" s="296"/>
      <c r="I37" s="296"/>
      <c r="J37" s="296"/>
      <c r="K37" s="296"/>
      <c r="L37" s="296"/>
      <c r="M37" s="296"/>
      <c r="N37" s="297"/>
    </row>
    <row r="38" spans="1:14" x14ac:dyDescent="0.2">
      <c r="A38" s="295" t="s">
        <v>237</v>
      </c>
      <c r="B38" s="298">
        <v>0</v>
      </c>
      <c r="C38" s="299">
        <v>0</v>
      </c>
      <c r="D38" s="299">
        <v>0</v>
      </c>
      <c r="E38" s="299">
        <v>0</v>
      </c>
      <c r="F38" s="299">
        <v>0</v>
      </c>
      <c r="G38" s="299">
        <v>0</v>
      </c>
      <c r="H38" s="299">
        <v>0</v>
      </c>
      <c r="I38" s="299">
        <v>0</v>
      </c>
      <c r="J38" s="299">
        <v>0</v>
      </c>
      <c r="K38" s="299">
        <v>0</v>
      </c>
      <c r="L38" s="299">
        <v>0</v>
      </c>
      <c r="M38" s="300">
        <v>0</v>
      </c>
      <c r="N38" s="292">
        <f t="shared" ref="N38:N45" si="10">SUM(B38:M38)</f>
        <v>0</v>
      </c>
    </row>
    <row r="39" spans="1:14" x14ac:dyDescent="0.2">
      <c r="A39" s="288" t="s">
        <v>238</v>
      </c>
      <c r="B39" s="289">
        <v>0</v>
      </c>
      <c r="C39" s="290">
        <v>0</v>
      </c>
      <c r="D39" s="290">
        <v>0</v>
      </c>
      <c r="E39" s="290">
        <v>0</v>
      </c>
      <c r="F39" s="290">
        <v>0</v>
      </c>
      <c r="G39" s="290">
        <v>0</v>
      </c>
      <c r="H39" s="290">
        <v>0</v>
      </c>
      <c r="I39" s="290">
        <v>0</v>
      </c>
      <c r="J39" s="290">
        <v>0</v>
      </c>
      <c r="K39" s="290">
        <v>0</v>
      </c>
      <c r="L39" s="290">
        <v>0</v>
      </c>
      <c r="M39" s="291">
        <v>0</v>
      </c>
      <c r="N39" s="292">
        <f t="shared" si="10"/>
        <v>0</v>
      </c>
    </row>
    <row r="40" spans="1:14" x14ac:dyDescent="0.2">
      <c r="A40" s="288" t="s">
        <v>239</v>
      </c>
      <c r="B40" s="307">
        <f t="shared" ref="B40:M40" si="11">SUM(B41:B43)</f>
        <v>0</v>
      </c>
      <c r="C40" s="307">
        <f t="shared" si="11"/>
        <v>0</v>
      </c>
      <c r="D40" s="307">
        <f t="shared" si="11"/>
        <v>0</v>
      </c>
      <c r="E40" s="307">
        <f t="shared" si="11"/>
        <v>0</v>
      </c>
      <c r="F40" s="307">
        <f t="shared" si="11"/>
        <v>0</v>
      </c>
      <c r="G40" s="307">
        <f t="shared" si="11"/>
        <v>0</v>
      </c>
      <c r="H40" s="307">
        <f t="shared" si="11"/>
        <v>0</v>
      </c>
      <c r="I40" s="307">
        <f t="shared" si="11"/>
        <v>0</v>
      </c>
      <c r="J40" s="307">
        <f t="shared" si="11"/>
        <v>0</v>
      </c>
      <c r="K40" s="307">
        <f t="shared" si="11"/>
        <v>0</v>
      </c>
      <c r="L40" s="307">
        <f t="shared" si="11"/>
        <v>0</v>
      </c>
      <c r="M40" s="307">
        <f t="shared" si="11"/>
        <v>0</v>
      </c>
      <c r="N40" s="301">
        <f t="shared" si="10"/>
        <v>0</v>
      </c>
    </row>
    <row r="41" spans="1:14" x14ac:dyDescent="0.2">
      <c r="A41" s="321" t="s">
        <v>834</v>
      </c>
      <c r="B41" s="289">
        <v>0</v>
      </c>
      <c r="C41" s="290">
        <v>0</v>
      </c>
      <c r="D41" s="290">
        <v>0</v>
      </c>
      <c r="E41" s="290">
        <v>0</v>
      </c>
      <c r="F41" s="290">
        <v>0</v>
      </c>
      <c r="G41" s="290">
        <v>0</v>
      </c>
      <c r="H41" s="290">
        <v>0</v>
      </c>
      <c r="I41" s="290">
        <v>0</v>
      </c>
      <c r="J41" s="290">
        <v>0</v>
      </c>
      <c r="K41" s="290">
        <v>0</v>
      </c>
      <c r="L41" s="290">
        <v>0</v>
      </c>
      <c r="M41" s="291">
        <v>0</v>
      </c>
      <c r="N41" s="292">
        <f t="shared" si="10"/>
        <v>0</v>
      </c>
    </row>
    <row r="42" spans="1:14" x14ac:dyDescent="0.2">
      <c r="A42" s="321" t="s">
        <v>833</v>
      </c>
      <c r="B42" s="289">
        <v>0</v>
      </c>
      <c r="C42" s="290">
        <v>0</v>
      </c>
      <c r="D42" s="290">
        <v>0</v>
      </c>
      <c r="E42" s="290">
        <v>0</v>
      </c>
      <c r="F42" s="290">
        <v>0</v>
      </c>
      <c r="G42" s="290">
        <v>0</v>
      </c>
      <c r="H42" s="290">
        <v>0</v>
      </c>
      <c r="I42" s="290">
        <v>0</v>
      </c>
      <c r="J42" s="290">
        <v>0</v>
      </c>
      <c r="K42" s="290">
        <v>0</v>
      </c>
      <c r="L42" s="290">
        <v>0</v>
      </c>
      <c r="M42" s="291">
        <v>0</v>
      </c>
      <c r="N42" s="292">
        <f t="shared" si="10"/>
        <v>0</v>
      </c>
    </row>
    <row r="43" spans="1:14" x14ac:dyDescent="0.2">
      <c r="A43" s="321" t="s">
        <v>832</v>
      </c>
      <c r="B43" s="289">
        <v>0</v>
      </c>
      <c r="C43" s="290">
        <v>0</v>
      </c>
      <c r="D43" s="290">
        <v>0</v>
      </c>
      <c r="E43" s="290">
        <v>0</v>
      </c>
      <c r="F43" s="290">
        <v>0</v>
      </c>
      <c r="G43" s="290">
        <v>0</v>
      </c>
      <c r="H43" s="290">
        <v>0</v>
      </c>
      <c r="I43" s="290">
        <v>0</v>
      </c>
      <c r="J43" s="290">
        <v>0</v>
      </c>
      <c r="K43" s="290">
        <v>0</v>
      </c>
      <c r="L43" s="290">
        <v>0</v>
      </c>
      <c r="M43" s="291">
        <v>0</v>
      </c>
      <c r="N43" s="292">
        <f t="shared" si="10"/>
        <v>0</v>
      </c>
    </row>
    <row r="44" spans="1:14" x14ac:dyDescent="0.2">
      <c r="A44" s="295" t="s">
        <v>240</v>
      </c>
      <c r="B44" s="322">
        <v>0</v>
      </c>
      <c r="C44" s="322">
        <v>0</v>
      </c>
      <c r="D44" s="322">
        <v>0</v>
      </c>
      <c r="E44" s="322">
        <v>0</v>
      </c>
      <c r="F44" s="322">
        <v>0</v>
      </c>
      <c r="G44" s="322">
        <v>0</v>
      </c>
      <c r="H44" s="322">
        <v>0</v>
      </c>
      <c r="I44" s="322">
        <v>0</v>
      </c>
      <c r="J44" s="322">
        <v>0</v>
      </c>
      <c r="K44" s="322">
        <v>0</v>
      </c>
      <c r="L44" s="322">
        <v>0</v>
      </c>
      <c r="M44" s="323">
        <v>0</v>
      </c>
      <c r="N44" s="292">
        <f t="shared" si="10"/>
        <v>0</v>
      </c>
    </row>
    <row r="45" spans="1:14" x14ac:dyDescent="0.2">
      <c r="A45" s="293" t="s">
        <v>252</v>
      </c>
      <c r="B45" s="319">
        <f t="shared" ref="B45:M45" si="12">SUM(B44,B38:B40)</f>
        <v>0</v>
      </c>
      <c r="C45" s="319">
        <f t="shared" si="12"/>
        <v>0</v>
      </c>
      <c r="D45" s="319">
        <f t="shared" si="12"/>
        <v>0</v>
      </c>
      <c r="E45" s="319">
        <f t="shared" si="12"/>
        <v>0</v>
      </c>
      <c r="F45" s="319">
        <f t="shared" si="12"/>
        <v>0</v>
      </c>
      <c r="G45" s="319">
        <f t="shared" si="12"/>
        <v>0</v>
      </c>
      <c r="H45" s="319">
        <f t="shared" si="12"/>
        <v>0</v>
      </c>
      <c r="I45" s="319">
        <f t="shared" si="12"/>
        <v>0</v>
      </c>
      <c r="J45" s="319">
        <f t="shared" si="12"/>
        <v>0</v>
      </c>
      <c r="K45" s="319">
        <f t="shared" si="12"/>
        <v>0</v>
      </c>
      <c r="L45" s="319">
        <f t="shared" si="12"/>
        <v>0</v>
      </c>
      <c r="M45" s="319">
        <f t="shared" si="12"/>
        <v>0</v>
      </c>
      <c r="N45" s="319">
        <f t="shared" si="10"/>
        <v>0</v>
      </c>
    </row>
    <row r="46" spans="1:14" x14ac:dyDescent="0.2">
      <c r="A46" s="293" t="s">
        <v>241</v>
      </c>
      <c r="B46" s="296"/>
      <c r="C46" s="296"/>
      <c r="D46" s="296"/>
      <c r="E46" s="296"/>
      <c r="F46" s="296"/>
      <c r="G46" s="296"/>
      <c r="H46" s="296"/>
      <c r="I46" s="296"/>
      <c r="J46" s="296"/>
      <c r="K46" s="296"/>
      <c r="L46" s="296"/>
      <c r="M46" s="296"/>
      <c r="N46" s="297"/>
    </row>
    <row r="47" spans="1:14" x14ac:dyDescent="0.2">
      <c r="A47" s="288" t="s">
        <v>242</v>
      </c>
      <c r="B47" s="307">
        <f t="shared" ref="B47:M47" si="13">SUM(B48:B50)</f>
        <v>0</v>
      </c>
      <c r="C47" s="307">
        <f t="shared" si="13"/>
        <v>0</v>
      </c>
      <c r="D47" s="307">
        <f t="shared" si="13"/>
        <v>0</v>
      </c>
      <c r="E47" s="307">
        <f t="shared" si="13"/>
        <v>0</v>
      </c>
      <c r="F47" s="307">
        <f t="shared" si="13"/>
        <v>0</v>
      </c>
      <c r="G47" s="307">
        <f t="shared" si="13"/>
        <v>0</v>
      </c>
      <c r="H47" s="307">
        <f t="shared" si="13"/>
        <v>0</v>
      </c>
      <c r="I47" s="307">
        <f t="shared" si="13"/>
        <v>0</v>
      </c>
      <c r="J47" s="307">
        <f t="shared" si="13"/>
        <v>0</v>
      </c>
      <c r="K47" s="307">
        <f t="shared" si="13"/>
        <v>0</v>
      </c>
      <c r="L47" s="307">
        <f t="shared" si="13"/>
        <v>0</v>
      </c>
      <c r="M47" s="307">
        <f t="shared" si="13"/>
        <v>0</v>
      </c>
      <c r="N47" s="301">
        <f t="shared" ref="N47:N56" si="14">SUM(B47:M47)</f>
        <v>0</v>
      </c>
    </row>
    <row r="48" spans="1:14" x14ac:dyDescent="0.2">
      <c r="A48" s="321" t="s">
        <v>831</v>
      </c>
      <c r="B48" s="289">
        <v>0</v>
      </c>
      <c r="C48" s="290">
        <v>0</v>
      </c>
      <c r="D48" s="290">
        <v>0</v>
      </c>
      <c r="E48" s="290">
        <v>0</v>
      </c>
      <c r="F48" s="290">
        <v>0</v>
      </c>
      <c r="G48" s="290">
        <v>0</v>
      </c>
      <c r="H48" s="290">
        <v>0</v>
      </c>
      <c r="I48" s="290">
        <v>0</v>
      </c>
      <c r="J48" s="290">
        <v>0</v>
      </c>
      <c r="K48" s="290">
        <v>0</v>
      </c>
      <c r="L48" s="290">
        <v>0</v>
      </c>
      <c r="M48" s="291">
        <v>0</v>
      </c>
      <c r="N48" s="292">
        <f t="shared" si="14"/>
        <v>0</v>
      </c>
    </row>
    <row r="49" spans="1:14" x14ac:dyDescent="0.2">
      <c r="A49" s="321" t="s">
        <v>830</v>
      </c>
      <c r="B49" s="289">
        <v>0</v>
      </c>
      <c r="C49" s="290">
        <v>0</v>
      </c>
      <c r="D49" s="290">
        <v>0</v>
      </c>
      <c r="E49" s="290">
        <v>0</v>
      </c>
      <c r="F49" s="290">
        <v>0</v>
      </c>
      <c r="G49" s="290">
        <v>0</v>
      </c>
      <c r="H49" s="290">
        <v>0</v>
      </c>
      <c r="I49" s="290">
        <v>0</v>
      </c>
      <c r="J49" s="290">
        <v>0</v>
      </c>
      <c r="K49" s="290">
        <v>0</v>
      </c>
      <c r="L49" s="290">
        <v>0</v>
      </c>
      <c r="M49" s="291">
        <v>0</v>
      </c>
      <c r="N49" s="292">
        <f t="shared" si="14"/>
        <v>0</v>
      </c>
    </row>
    <row r="50" spans="1:14" x14ac:dyDescent="0.2">
      <c r="A50" s="321" t="s">
        <v>829</v>
      </c>
      <c r="B50" s="289">
        <v>0</v>
      </c>
      <c r="C50" s="290">
        <v>0</v>
      </c>
      <c r="D50" s="290">
        <v>0</v>
      </c>
      <c r="E50" s="290">
        <v>0</v>
      </c>
      <c r="F50" s="290">
        <v>0</v>
      </c>
      <c r="G50" s="290">
        <v>0</v>
      </c>
      <c r="H50" s="290">
        <v>0</v>
      </c>
      <c r="I50" s="290">
        <v>0</v>
      </c>
      <c r="J50" s="290">
        <v>0</v>
      </c>
      <c r="K50" s="290">
        <v>0</v>
      </c>
      <c r="L50" s="290">
        <v>0</v>
      </c>
      <c r="M50" s="291">
        <v>0</v>
      </c>
      <c r="N50" s="292">
        <f t="shared" si="14"/>
        <v>0</v>
      </c>
    </row>
    <row r="51" spans="1:14" x14ac:dyDescent="0.2">
      <c r="A51" s="295" t="s">
        <v>243</v>
      </c>
      <c r="B51" s="289">
        <v>0</v>
      </c>
      <c r="C51" s="290">
        <v>0</v>
      </c>
      <c r="D51" s="290">
        <v>0</v>
      </c>
      <c r="E51" s="290">
        <v>0</v>
      </c>
      <c r="F51" s="290">
        <v>0</v>
      </c>
      <c r="G51" s="290">
        <v>0</v>
      </c>
      <c r="H51" s="290">
        <v>0</v>
      </c>
      <c r="I51" s="290">
        <v>0</v>
      </c>
      <c r="J51" s="290">
        <v>0</v>
      </c>
      <c r="K51" s="290">
        <v>0</v>
      </c>
      <c r="L51" s="290">
        <v>0</v>
      </c>
      <c r="M51" s="291">
        <v>0</v>
      </c>
      <c r="N51" s="292">
        <f t="shared" si="14"/>
        <v>0</v>
      </c>
    </row>
    <row r="52" spans="1:14" x14ac:dyDescent="0.2">
      <c r="A52" s="295" t="s">
        <v>244</v>
      </c>
      <c r="B52" s="289">
        <v>0</v>
      </c>
      <c r="C52" s="290">
        <v>0</v>
      </c>
      <c r="D52" s="290">
        <v>0</v>
      </c>
      <c r="E52" s="290">
        <v>0</v>
      </c>
      <c r="F52" s="290">
        <v>0</v>
      </c>
      <c r="G52" s="290">
        <v>0</v>
      </c>
      <c r="H52" s="290">
        <v>0</v>
      </c>
      <c r="I52" s="290">
        <v>0</v>
      </c>
      <c r="J52" s="290">
        <v>0</v>
      </c>
      <c r="K52" s="290">
        <v>0</v>
      </c>
      <c r="L52" s="290">
        <v>0</v>
      </c>
      <c r="M52" s="291">
        <v>0</v>
      </c>
      <c r="N52" s="292">
        <f t="shared" si="14"/>
        <v>0</v>
      </c>
    </row>
    <row r="53" spans="1:14" x14ac:dyDescent="0.2">
      <c r="A53" s="293" t="s">
        <v>25</v>
      </c>
      <c r="B53" s="294">
        <f t="shared" ref="B53:M53" si="15">SUM(B51:B52,B47)</f>
        <v>0</v>
      </c>
      <c r="C53" s="294">
        <f t="shared" si="15"/>
        <v>0</v>
      </c>
      <c r="D53" s="294">
        <f t="shared" si="15"/>
        <v>0</v>
      </c>
      <c r="E53" s="294">
        <f t="shared" si="15"/>
        <v>0</v>
      </c>
      <c r="F53" s="294">
        <f t="shared" si="15"/>
        <v>0</v>
      </c>
      <c r="G53" s="294">
        <f t="shared" si="15"/>
        <v>0</v>
      </c>
      <c r="H53" s="294">
        <f t="shared" si="15"/>
        <v>0</v>
      </c>
      <c r="I53" s="294">
        <f t="shared" si="15"/>
        <v>0</v>
      </c>
      <c r="J53" s="294">
        <f t="shared" si="15"/>
        <v>0</v>
      </c>
      <c r="K53" s="294">
        <f t="shared" si="15"/>
        <v>0</v>
      </c>
      <c r="L53" s="294">
        <f t="shared" si="15"/>
        <v>0</v>
      </c>
      <c r="M53" s="294">
        <f t="shared" si="15"/>
        <v>0</v>
      </c>
      <c r="N53" s="294">
        <f t="shared" si="14"/>
        <v>0</v>
      </c>
    </row>
    <row r="54" spans="1:14" x14ac:dyDescent="0.2">
      <c r="A54" s="293" t="s">
        <v>29</v>
      </c>
      <c r="B54" s="294">
        <f t="shared" ref="B54:M54" si="16">SUM(B53+B45)</f>
        <v>0</v>
      </c>
      <c r="C54" s="294">
        <f t="shared" si="16"/>
        <v>0</v>
      </c>
      <c r="D54" s="294">
        <f t="shared" si="16"/>
        <v>0</v>
      </c>
      <c r="E54" s="294">
        <f t="shared" si="16"/>
        <v>0</v>
      </c>
      <c r="F54" s="294">
        <f t="shared" si="16"/>
        <v>0</v>
      </c>
      <c r="G54" s="294">
        <f t="shared" si="16"/>
        <v>0</v>
      </c>
      <c r="H54" s="294">
        <f t="shared" si="16"/>
        <v>0</v>
      </c>
      <c r="I54" s="294">
        <f t="shared" si="16"/>
        <v>0</v>
      </c>
      <c r="J54" s="294">
        <f t="shared" si="16"/>
        <v>0</v>
      </c>
      <c r="K54" s="294">
        <f t="shared" si="16"/>
        <v>0</v>
      </c>
      <c r="L54" s="294">
        <f t="shared" si="16"/>
        <v>0</v>
      </c>
      <c r="M54" s="294">
        <f t="shared" si="16"/>
        <v>0</v>
      </c>
      <c r="N54" s="294">
        <f t="shared" si="14"/>
        <v>0</v>
      </c>
    </row>
    <row r="55" spans="1:14" x14ac:dyDescent="0.2">
      <c r="A55" s="282" t="s">
        <v>253</v>
      </c>
      <c r="B55" s="289">
        <v>0</v>
      </c>
      <c r="C55" s="290">
        <v>0</v>
      </c>
      <c r="D55" s="290">
        <v>0</v>
      </c>
      <c r="E55" s="290">
        <v>0</v>
      </c>
      <c r="F55" s="290">
        <v>0</v>
      </c>
      <c r="G55" s="290">
        <v>0</v>
      </c>
      <c r="H55" s="290">
        <v>0</v>
      </c>
      <c r="I55" s="290">
        <v>0</v>
      </c>
      <c r="J55" s="290">
        <v>0</v>
      </c>
      <c r="K55" s="290">
        <v>0</v>
      </c>
      <c r="L55" s="290">
        <v>0</v>
      </c>
      <c r="M55" s="291">
        <v>0</v>
      </c>
      <c r="N55" s="324">
        <f t="shared" si="14"/>
        <v>0</v>
      </c>
    </row>
    <row r="56" spans="1:14" x14ac:dyDescent="0.2">
      <c r="A56" s="293" t="s">
        <v>828</v>
      </c>
      <c r="B56" s="294">
        <f t="shared" ref="B56:M56" si="17">SUM(B35+B54+B55)</f>
        <v>0</v>
      </c>
      <c r="C56" s="294">
        <f t="shared" si="17"/>
        <v>0</v>
      </c>
      <c r="D56" s="294">
        <f t="shared" si="17"/>
        <v>0</v>
      </c>
      <c r="E56" s="294">
        <f t="shared" si="17"/>
        <v>0</v>
      </c>
      <c r="F56" s="294">
        <f t="shared" si="17"/>
        <v>0</v>
      </c>
      <c r="G56" s="294">
        <f t="shared" si="17"/>
        <v>0</v>
      </c>
      <c r="H56" s="294">
        <f t="shared" si="17"/>
        <v>0</v>
      </c>
      <c r="I56" s="294">
        <f t="shared" si="17"/>
        <v>0</v>
      </c>
      <c r="J56" s="294">
        <f t="shared" si="17"/>
        <v>0</v>
      </c>
      <c r="K56" s="294">
        <f t="shared" si="17"/>
        <v>0</v>
      </c>
      <c r="L56" s="294">
        <f t="shared" si="17"/>
        <v>0</v>
      </c>
      <c r="M56" s="294">
        <f t="shared" si="17"/>
        <v>0</v>
      </c>
      <c r="N56" s="294">
        <f t="shared" si="14"/>
        <v>0</v>
      </c>
    </row>
  </sheetData>
  <mergeCells count="4">
    <mergeCell ref="A1:N1"/>
    <mergeCell ref="A2:N2"/>
    <mergeCell ref="A4:N4"/>
    <mergeCell ref="A36:N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Datos_Generales</vt:lpstr>
      <vt:lpstr>C01</vt:lpstr>
      <vt:lpstr>C02</vt:lpstr>
      <vt:lpstr>C03</vt:lpstr>
      <vt:lpstr>C04</vt:lpstr>
      <vt:lpstr>C05</vt:lpstr>
      <vt:lpstr>C06</vt:lpstr>
      <vt:lpstr>C07</vt:lpstr>
      <vt:lpstr>C08</vt:lpstr>
      <vt:lpstr>C09</vt:lpstr>
      <vt:lpstr>C10</vt:lpstr>
      <vt:lpstr>C11</vt:lpstr>
      <vt:lpstr>C12</vt:lpstr>
      <vt:lpstr>C13</vt:lpstr>
      <vt:lpstr>C14</vt:lpstr>
      <vt:lpstr>C15</vt:lpstr>
      <vt:lpstr>C16</vt:lpstr>
      <vt:lpstr>C17</vt:lpstr>
      <vt:lpstr>C18</vt:lpstr>
      <vt:lpstr>C19</vt:lpstr>
      <vt:lpstr>C20</vt:lpstr>
      <vt:lpstr>C21</vt:lpstr>
      <vt:lpstr>C22</vt:lpstr>
      <vt:lpstr>C23</vt:lpstr>
      <vt:lpstr>C24</vt:lpstr>
      <vt:lpstr>C25</vt:lpstr>
      <vt:lpstr>C26</vt:lpstr>
      <vt:lpstr>Hoja1</vt:lpstr>
    </vt:vector>
  </TitlesOfParts>
  <Company>siget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Varela</dc:creator>
  <cp:lastModifiedBy>MRC</cp:lastModifiedBy>
  <cp:lastPrinted>2016-01-22T17:40:00Z</cp:lastPrinted>
  <dcterms:created xsi:type="dcterms:W3CDTF">2002-01-11T00:16:04Z</dcterms:created>
  <dcterms:modified xsi:type="dcterms:W3CDTF">2021-01-26T17:32:56Z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5666eb91-ed92-42c0-8225-741ad4e29f43</vt:lpwstr>
  </property>
</Properties>
</file>